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2 - 2023 Meetings/30th November 2022/"/>
    </mc:Choice>
  </mc:AlternateContent>
  <xr:revisionPtr revIDLastSave="0" documentId="14_{9C25B664-4FD2-4DE6-8AA7-D49DDED0CFA0}" xr6:coauthVersionLast="47" xr6:coauthVersionMax="47" xr10:uidLastSave="{00000000-0000-0000-0000-000000000000}"/>
  <bookViews>
    <workbookView xWindow="-120" yWindow="-120" windowWidth="20730" windowHeight="11160" tabRatio="500" firstSheet="2" activeTab="8" xr2:uid="{00000000-000D-0000-FFFF-FFFF00000000}"/>
  </bookViews>
  <sheets>
    <sheet name="Summary of Accounts" sheetId="1" r:id="rId1"/>
    <sheet name="Expenditure" sheetId="2" r:id="rId2"/>
    <sheet name="Receipts" sheetId="3" r:id="rId3"/>
    <sheet name="VAT" sheetId="4" r:id="rId4"/>
    <sheet name="Nov 22" sheetId="15" r:id="rId5"/>
    <sheet name="May 22" sheetId="11" r:id="rId6"/>
    <sheet name="July 22" sheetId="12" r:id="rId7"/>
    <sheet name="September 22" sheetId="14" r:id="rId8"/>
    <sheet name="Budget" sheetId="13" r:id="rId9"/>
    <sheet name="Varients" sheetId="5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7" i="13" l="1"/>
  <c r="H22" i="13"/>
  <c r="G22" i="13"/>
  <c r="D34" i="2"/>
  <c r="E34" i="2"/>
  <c r="F34" i="2"/>
  <c r="D29" i="2"/>
  <c r="E29" i="2"/>
  <c r="F29" i="2"/>
  <c r="D32" i="15"/>
  <c r="C24" i="15"/>
  <c r="C18" i="15"/>
  <c r="E11" i="1"/>
  <c r="D17" i="3"/>
  <c r="D15" i="3"/>
  <c r="D32" i="14"/>
  <c r="C24" i="14"/>
  <c r="C18" i="14"/>
  <c r="E47" i="13"/>
  <c r="E37" i="13"/>
  <c r="E22" i="13"/>
  <c r="D22" i="13"/>
  <c r="E47" i="1"/>
  <c r="E59" i="1"/>
  <c r="D27" i="15" l="1"/>
  <c r="D36" i="15" s="1"/>
  <c r="D27" i="14"/>
  <c r="D36" i="14" s="1"/>
  <c r="E54" i="1"/>
  <c r="D33" i="12"/>
  <c r="C24" i="12"/>
  <c r="C18" i="12"/>
  <c r="E35" i="1"/>
  <c r="F35" i="1"/>
  <c r="D14" i="2"/>
  <c r="D26" i="2" s="1"/>
  <c r="E14" i="2"/>
  <c r="E26" i="2" s="1"/>
  <c r="F14" i="2"/>
  <c r="F26" i="2" s="1"/>
  <c r="D8" i="2"/>
  <c r="D33" i="11"/>
  <c r="D30" i="11"/>
  <c r="C22" i="11"/>
  <c r="C16" i="11"/>
  <c r="D27" i="12" l="1"/>
  <c r="D37" i="12" s="1"/>
  <c r="D25" i="11"/>
  <c r="D34" i="11" s="1"/>
  <c r="D6" i="3"/>
  <c r="D9" i="3" s="1"/>
  <c r="A35" i="1" l="1"/>
  <c r="E41" i="1"/>
  <c r="A11" i="1"/>
</calcChain>
</file>

<file path=xl/sharedStrings.xml><?xml version="1.0" encoding="utf-8"?>
<sst xmlns="http://schemas.openxmlformats.org/spreadsheetml/2006/main" count="380" uniqueCount="182">
  <si>
    <t xml:space="preserve">Agreed </t>
  </si>
  <si>
    <t>Budget</t>
  </si>
  <si>
    <t xml:space="preserve">Income </t>
  </si>
  <si>
    <t>Remaining</t>
  </si>
  <si>
    <t>Precept</t>
  </si>
  <si>
    <t>Donations</t>
  </si>
  <si>
    <t>Grants</t>
  </si>
  <si>
    <t>Sundry</t>
  </si>
  <si>
    <t>VAT Reclaimed</t>
  </si>
  <si>
    <t>Expenditure</t>
  </si>
  <si>
    <t>Chairman's Allowance</t>
  </si>
  <si>
    <t>Defibrillator</t>
  </si>
  <si>
    <t>Elections</t>
  </si>
  <si>
    <t>Expenses</t>
  </si>
  <si>
    <t>Insurance</t>
  </si>
  <si>
    <t>Laptop</t>
  </si>
  <si>
    <t>S137 Payments</t>
  </si>
  <si>
    <t>Salaries</t>
  </si>
  <si>
    <t>Stationery/Postage</t>
  </si>
  <si>
    <t>Subscriptions</t>
  </si>
  <si>
    <t>Training</t>
  </si>
  <si>
    <t>VAT on payments</t>
  </si>
  <si>
    <t>Village Mtce</t>
  </si>
  <si>
    <t xml:space="preserve">Reserve Accounts </t>
  </si>
  <si>
    <t>B/F</t>
  </si>
  <si>
    <t>Income</t>
  </si>
  <si>
    <t>Grant</t>
  </si>
  <si>
    <t>VAT</t>
  </si>
  <si>
    <t>CIL Funds</t>
  </si>
  <si>
    <t>CIL Balance Available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</si>
  <si>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</si>
  <si>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</si>
  <si>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</si>
  <si>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</si>
  <si>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</si>
  <si>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</si>
  <si>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</si>
  <si>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</si>
  <si>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</si>
  <si>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</si>
  <si>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</si>
  <si>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</si>
  <si>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</si>
  <si>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</si>
  <si>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</si>
  <si>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Supplier</t>
  </si>
  <si>
    <t>Gross</t>
  </si>
  <si>
    <t>Bank Reconciliation</t>
  </si>
  <si>
    <t>Bank Accounts</t>
  </si>
  <si>
    <t>TOTAL</t>
  </si>
  <si>
    <t>Less Unpresented Cheques</t>
  </si>
  <si>
    <t>Total Bank Balance as at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</si>
  <si>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</si>
  <si>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</si>
  <si>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</si>
  <si>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</si>
  <si>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</si>
  <si>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</si>
  <si>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HEVENINGHAM PARISH COUNCIL</t>
  </si>
  <si>
    <t>Wayleaves</t>
  </si>
  <si>
    <t>Allotments</t>
  </si>
  <si>
    <t>Audit Costs</t>
  </si>
  <si>
    <t>Mileage</t>
  </si>
  <si>
    <t>Misc</t>
  </si>
  <si>
    <t>Barclays Community Account 60526339</t>
  </si>
  <si>
    <t>Received From</t>
  </si>
  <si>
    <t>Detail</t>
  </si>
  <si>
    <t>Amount</t>
  </si>
  <si>
    <t>ESDC</t>
  </si>
  <si>
    <t>CIL</t>
  </si>
  <si>
    <t>Wayleave</t>
  </si>
  <si>
    <t>HMRC</t>
  </si>
  <si>
    <t>Description</t>
  </si>
  <si>
    <t>Net</t>
  </si>
  <si>
    <t>Category</t>
  </si>
  <si>
    <t>TAX</t>
  </si>
  <si>
    <t>SALC</t>
  </si>
  <si>
    <t>Salary</t>
  </si>
  <si>
    <t>J Collett</t>
  </si>
  <si>
    <t>CAS</t>
  </si>
  <si>
    <t>Printing</t>
  </si>
  <si>
    <t>UK Power Networks</t>
  </si>
  <si>
    <t>E.On</t>
  </si>
  <si>
    <t>Defib Electric</t>
  </si>
  <si>
    <t>Subscription</t>
  </si>
  <si>
    <t>VAT no</t>
  </si>
  <si>
    <t>Addressed to</t>
  </si>
  <si>
    <t>HP Instant Ink</t>
  </si>
  <si>
    <t>Heveningham PC</t>
  </si>
  <si>
    <t>Heveningham Parish Council</t>
  </si>
  <si>
    <t>VAT Refund</t>
  </si>
  <si>
    <t>Sheds</t>
  </si>
  <si>
    <t>SID</t>
  </si>
  <si>
    <t>CHT</t>
  </si>
  <si>
    <t>Payroll Provision</t>
  </si>
  <si>
    <t>Community Shelter</t>
  </si>
  <si>
    <t>Hunt Town Est</t>
  </si>
  <si>
    <t>Shelter</t>
  </si>
  <si>
    <t>FINANCIAL STATEMENT OF ACCOUNTS FROM  1st APRIL 2022 to 31st MARCH 2023</t>
  </si>
  <si>
    <t>RG Landscape</t>
  </si>
  <si>
    <t xml:space="preserve">Precept </t>
  </si>
  <si>
    <t>Wilderness Reserve</t>
  </si>
  <si>
    <t>Npower</t>
  </si>
  <si>
    <t>RG Landscapes</t>
  </si>
  <si>
    <t>Opening Cash Book as at 1st April 2022</t>
  </si>
  <si>
    <t>Microsoft</t>
  </si>
  <si>
    <t>Clerk to Heveningham PC</t>
  </si>
  <si>
    <t>Outlook</t>
  </si>
  <si>
    <t>Jubilee Funds</t>
  </si>
  <si>
    <t>Total</t>
  </si>
  <si>
    <t>Available</t>
  </si>
  <si>
    <t xml:space="preserve">Safety Signs </t>
  </si>
  <si>
    <t>Signs</t>
  </si>
  <si>
    <t>Bell Meadow</t>
  </si>
  <si>
    <t>Lidl</t>
  </si>
  <si>
    <t>Jubilee Celebrations</t>
  </si>
  <si>
    <t>W &amp; M Smith</t>
  </si>
  <si>
    <t>Fram Toy Shop</t>
  </si>
  <si>
    <t>Queens Jubilee Co</t>
  </si>
  <si>
    <t>Cut Price Wholesaler</t>
  </si>
  <si>
    <t>Glasdon</t>
  </si>
  <si>
    <t>Dog Bin</t>
  </si>
  <si>
    <t>Jubilee Expenses</t>
  </si>
  <si>
    <t>RG Gladwell</t>
  </si>
  <si>
    <t>Bus Services at CAS</t>
  </si>
  <si>
    <t>The Hub</t>
  </si>
  <si>
    <t>Tax</t>
  </si>
  <si>
    <t>ICO</t>
  </si>
  <si>
    <t>GDPR</t>
  </si>
  <si>
    <t>Heelis &amp; Lodge</t>
  </si>
  <si>
    <t>Internal Audit</t>
  </si>
  <si>
    <t>Total May 2022</t>
  </si>
  <si>
    <t>B&amp;M</t>
  </si>
  <si>
    <t>Files</t>
  </si>
  <si>
    <t>Bell</t>
  </si>
  <si>
    <t>Heelis &amp; lodge</t>
  </si>
  <si>
    <t>Plus Unpresented Credits</t>
  </si>
  <si>
    <t>Actual til</t>
  </si>
  <si>
    <t>New Year</t>
  </si>
  <si>
    <t>2021/22</t>
  </si>
  <si>
    <t>2022/23</t>
  </si>
  <si>
    <t>Chairmans Allowance</t>
  </si>
  <si>
    <t>Village Maintenance</t>
  </si>
  <si>
    <t>General Fund</t>
  </si>
  <si>
    <t>Balance B/F</t>
  </si>
  <si>
    <t>Plus Precept</t>
  </si>
  <si>
    <t>2021/2022</t>
  </si>
  <si>
    <t>Less Total Est Expenditure</t>
  </si>
  <si>
    <t>A</t>
  </si>
  <si>
    <t>Calculation of Precept</t>
  </si>
  <si>
    <t>Planned expenditure</t>
  </si>
  <si>
    <t>Reserves</t>
  </si>
  <si>
    <t xml:space="preserve">Total </t>
  </si>
  <si>
    <t xml:space="preserve">B   </t>
  </si>
  <si>
    <t xml:space="preserve">Precept Reqd </t>
  </si>
  <si>
    <t>Earmarked reserves</t>
  </si>
  <si>
    <t>General Reserves</t>
  </si>
  <si>
    <t>General Contingency</t>
  </si>
  <si>
    <t>Total July 2022</t>
  </si>
  <si>
    <t>Huntingfield PC</t>
  </si>
  <si>
    <t>E-On</t>
  </si>
  <si>
    <t>Electricity Refund</t>
  </si>
  <si>
    <t>S Sillis</t>
  </si>
  <si>
    <t>Allotment</t>
  </si>
  <si>
    <t>Total Sept 2022</t>
  </si>
  <si>
    <t>Licence</t>
  </si>
  <si>
    <t>Allotment Fee</t>
  </si>
  <si>
    <t>S Price</t>
  </si>
  <si>
    <t>Bell Meadow Mowing</t>
  </si>
  <si>
    <t>Total Oct/Nov 2022</t>
  </si>
  <si>
    <t>G Moore</t>
  </si>
  <si>
    <t>C Baker</t>
  </si>
  <si>
    <t>J Feeney</t>
  </si>
  <si>
    <t>Payroll Service</t>
  </si>
  <si>
    <t xml:space="preserve">Actual </t>
  </si>
  <si>
    <t>2023/24</t>
  </si>
  <si>
    <t>Inc 19%</t>
  </si>
  <si>
    <t>C</t>
  </si>
  <si>
    <t>C-A</t>
  </si>
  <si>
    <t>B</t>
  </si>
  <si>
    <t>Inc 2%</t>
  </si>
  <si>
    <t xml:space="preserve">UnrestrictedEst 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</si>
</sst>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£&quot;#,##0.00;[Red]\-&quot;£&quot;#,##0.00"/>
    <numFmt numFmtId="44" formatCode="_-&quot;£&quot;* #,##0.00_-;\-&quot;£&quot;* #,##0.00_-;_-&quot;£&quot;* &quot;-&quot;??_-;_-@_-"/>
    <numFmt numFmtId="164" formatCode="\£#,##0.00;[Red]&quot;-£&quot;#,##0.00"/>
    <numFmt numFmtId="165" formatCode="[$£-809]#,##0.00;[Red]\-[$£-809]#,##0.00"/>
    <numFmt numFmtId="166" formatCode="[$-F800]dddd\,\ mmmm\ dd\,\ yyyy"/>
    <numFmt numFmtId="167" formatCode="&quot;£&quot;#,##0.00"/>
    <numFmt numFmtId="168" formatCode="_(&quot;£&quot;* #,##0.00_);_(&quot;£&quot;* \(#,##0.00\);_(&quot;£&quot;* &quot;-&quot;??_);_(@_)"/>
    <numFmt numFmtId="169" formatCode="dd/mm/yy"/>
  </numFmts>
  <fonts count="3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C9211E"/>
      <name val="Calibri"/>
      <family val="2"/>
      <charset val="1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FFFFCC"/>
      </patternFill>
    </fill>
    <fill>
      <patternFill patternType="solid">
        <fgColor rgb="FF0070C0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Border="0" applyAlignment="0" applyProtection="0"/>
  </cellStyleXfs>
  <cellXfs count="131">
    <xf numFmtId="0" fontId="0" fillId="0" borderId="0" xfId="0"/>
    <xf numFmtId="0" fontId="0" fillId="2" borderId="0" xfId="0" applyFill="1"/>
    <xf numFmtId="1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164" fontId="0" fillId="0" borderId="0" xfId="0" applyNumberFormat="1"/>
    <xf numFmtId="0" fontId="19" fillId="0" borderId="0" xfId="0" applyFont="1"/>
    <xf numFmtId="0" fontId="16" fillId="0" borderId="1" xfId="0" applyFont="1" applyBorder="1"/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0" fontId="20" fillId="0" borderId="0" xfId="0" applyFont="1" applyAlignment="1">
      <alignment vertical="top" wrapText="1"/>
    </xf>
    <xf numFmtId="44" fontId="15" fillId="0" borderId="0" xfId="1" applyAlignment="1">
      <alignment vertical="top" wrapText="1"/>
    </xf>
    <xf numFmtId="16" fontId="20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44" fontId="20" fillId="0" borderId="0" xfId="1" applyFont="1" applyAlignment="1">
      <alignment vertical="top"/>
    </xf>
    <xf numFmtId="0" fontId="21" fillId="0" borderId="0" xfId="0" applyFont="1"/>
    <xf numFmtId="0" fontId="22" fillId="0" borderId="0" xfId="0" applyFont="1"/>
    <xf numFmtId="44" fontId="21" fillId="0" borderId="0" xfId="1" applyFont="1"/>
    <xf numFmtId="0" fontId="23" fillId="0" borderId="0" xfId="0" applyFont="1"/>
    <xf numFmtId="14" fontId="23" fillId="0" borderId="0" xfId="1" applyNumberFormat="1" applyFont="1"/>
    <xf numFmtId="14" fontId="21" fillId="0" borderId="0" xfId="0" quotePrefix="1" applyNumberFormat="1" applyFont="1"/>
    <xf numFmtId="2" fontId="21" fillId="0" borderId="0" xfId="0" applyNumberFormat="1" applyFont="1"/>
    <xf numFmtId="44" fontId="21" fillId="0" borderId="3" xfId="1" applyFont="1" applyBorder="1"/>
    <xf numFmtId="44" fontId="15" fillId="0" borderId="0" xfId="1" applyBorder="1" applyAlignment="1">
      <alignment vertical="top"/>
    </xf>
    <xf numFmtId="44" fontId="0" fillId="0" borderId="3" xfId="1" applyFont="1" applyBorder="1" applyAlignment="1">
      <alignment vertical="top"/>
    </xf>
    <xf numFmtId="14" fontId="23" fillId="0" borderId="0" xfId="0" applyNumberFormat="1" applyFont="1"/>
    <xf numFmtId="44" fontId="23" fillId="0" borderId="3" xfId="1" applyFont="1" applyBorder="1"/>
    <xf numFmtId="44" fontId="23" fillId="0" borderId="0" xfId="1" applyFont="1"/>
    <xf numFmtId="44" fontId="21" fillId="0" borderId="0" xfId="0" applyNumberFormat="1" applyFont="1"/>
    <xf numFmtId="44" fontId="23" fillId="0" borderId="0" xfId="0" applyNumberFormat="1" applyFont="1"/>
    <xf numFmtId="0" fontId="0" fillId="3" borderId="0" xfId="0" applyFill="1"/>
    <xf numFmtId="0" fontId="0" fillId="4" borderId="0" xfId="0" applyFill="1"/>
    <xf numFmtId="0" fontId="24" fillId="0" borderId="0" xfId="0" applyFont="1"/>
    <xf numFmtId="167" fontId="24" fillId="0" borderId="0" xfId="0" applyNumberFormat="1" applyFont="1"/>
    <xf numFmtId="0" fontId="25" fillId="0" borderId="0" xfId="0" applyFont="1"/>
    <xf numFmtId="167" fontId="18" fillId="0" borderId="0" xfId="0" applyNumberFormat="1" applyFont="1"/>
    <xf numFmtId="16" fontId="0" fillId="0" borderId="0" xfId="0" applyNumberFormat="1"/>
    <xf numFmtId="44" fontId="0" fillId="0" borderId="0" xfId="1" applyFont="1"/>
    <xf numFmtId="17" fontId="20" fillId="0" borderId="0" xfId="0" applyNumberFormat="1" applyFont="1"/>
    <xf numFmtId="44" fontId="20" fillId="0" borderId="0" xfId="1" applyFont="1"/>
    <xf numFmtId="44" fontId="15" fillId="0" borderId="0" xfId="1"/>
    <xf numFmtId="17" fontId="0" fillId="0" borderId="0" xfId="0" applyNumberFormat="1"/>
    <xf numFmtId="44" fontId="14" fillId="0" borderId="0" xfId="1" applyFont="1"/>
    <xf numFmtId="0" fontId="20" fillId="0" borderId="0" xfId="0" applyFont="1"/>
    <xf numFmtId="166" fontId="20" fillId="0" borderId="0" xfId="0" applyNumberFormat="1" applyFont="1" applyAlignment="1">
      <alignment vertical="top" wrapText="1"/>
    </xf>
    <xf numFmtId="44" fontId="20" fillId="0" borderId="0" xfId="1" applyFont="1" applyBorder="1" applyAlignment="1">
      <alignment vertical="top" wrapText="1"/>
    </xf>
    <xf numFmtId="16" fontId="26" fillId="0" borderId="0" xfId="0" applyNumberFormat="1" applyFont="1" applyAlignment="1">
      <alignment vertical="top" wrapText="1"/>
    </xf>
    <xf numFmtId="0" fontId="26" fillId="0" borderId="0" xfId="0" applyFont="1" applyAlignment="1">
      <alignment vertical="top" wrapText="1"/>
    </xf>
    <xf numFmtId="166" fontId="0" fillId="0" borderId="0" xfId="0" applyNumberFormat="1" applyAlignment="1">
      <alignment horizontal="left" vertical="top" wrapText="1"/>
    </xf>
    <xf numFmtId="44" fontId="0" fillId="0" borderId="0" xfId="1" applyFont="1" applyBorder="1" applyAlignment="1">
      <alignment vertical="top" wrapText="1"/>
    </xf>
    <xf numFmtId="166" fontId="20" fillId="0" borderId="0" xfId="0" applyNumberFormat="1" applyFont="1" applyAlignment="1">
      <alignment horizontal="left" vertical="top" wrapText="1"/>
    </xf>
    <xf numFmtId="168" fontId="20" fillId="0" borderId="0" xfId="0" applyNumberFormat="1" applyFont="1" applyAlignment="1">
      <alignment vertical="top" wrapText="1"/>
    </xf>
    <xf numFmtId="44" fontId="14" fillId="0" borderId="0" xfId="1" applyFont="1" applyBorder="1" applyAlignment="1">
      <alignment vertical="top" wrapText="1"/>
    </xf>
    <xf numFmtId="0" fontId="0" fillId="0" borderId="0" xfId="0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6" fontId="27" fillId="5" borderId="0" xfId="0" applyNumberFormat="1" applyFont="1" applyFill="1" applyAlignment="1">
      <alignment horizontal="left" vertical="top" wrapText="1"/>
    </xf>
    <xf numFmtId="0" fontId="27" fillId="5" borderId="0" xfId="0" applyFont="1" applyFill="1" applyAlignment="1">
      <alignment vertical="top" wrapText="1"/>
    </xf>
    <xf numFmtId="44" fontId="27" fillId="5" borderId="0" xfId="1" applyFont="1" applyFill="1" applyBorder="1" applyAlignment="1">
      <alignment vertical="top" wrapText="1"/>
    </xf>
    <xf numFmtId="44" fontId="28" fillId="5" borderId="0" xfId="1" applyFont="1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44" fontId="0" fillId="6" borderId="0" xfId="1" applyFont="1" applyFill="1" applyBorder="1" applyAlignment="1">
      <alignment vertical="top" wrapText="1"/>
    </xf>
    <xf numFmtId="168" fontId="0" fillId="6" borderId="0" xfId="0" applyNumberFormat="1" applyFill="1" applyAlignment="1">
      <alignment vertical="top" wrapText="1"/>
    </xf>
    <xf numFmtId="0" fontId="16" fillId="0" borderId="3" xfId="0" applyFont="1" applyBorder="1"/>
    <xf numFmtId="44" fontId="14" fillId="6" borderId="0" xfId="1" applyFont="1" applyFill="1" applyBorder="1" applyAlignment="1">
      <alignment vertical="top" wrapText="1"/>
    </xf>
    <xf numFmtId="44" fontId="20" fillId="6" borderId="0" xfId="1" applyFont="1" applyFill="1" applyBorder="1" applyAlignment="1">
      <alignment vertical="top" wrapText="1"/>
    </xf>
    <xf numFmtId="14" fontId="20" fillId="0" borderId="0" xfId="0" applyNumberFormat="1" applyFont="1" applyAlignment="1">
      <alignment vertical="top"/>
    </xf>
    <xf numFmtId="14" fontId="20" fillId="0" borderId="0" xfId="1" applyNumberFormat="1" applyFont="1" applyAlignment="1">
      <alignment vertical="top"/>
    </xf>
    <xf numFmtId="1" fontId="20" fillId="0" borderId="0" xfId="1" applyNumberFormat="1" applyFont="1" applyAlignment="1">
      <alignment vertical="top"/>
    </xf>
    <xf numFmtId="1" fontId="20" fillId="0" borderId="0" xfId="1" applyNumberFormat="1" applyFont="1" applyAlignment="1">
      <alignment vertical="top" wrapText="1"/>
    </xf>
    <xf numFmtId="0" fontId="20" fillId="0" borderId="0" xfId="0" applyFont="1" applyAlignment="1">
      <alignment vertical="top"/>
    </xf>
    <xf numFmtId="17" fontId="23" fillId="0" borderId="0" xfId="1" applyNumberFormat="1" applyFont="1"/>
    <xf numFmtId="0" fontId="13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44" fontId="13" fillId="0" borderId="0" xfId="1" applyFont="1" applyBorder="1" applyAlignment="1">
      <alignment vertical="top" wrapText="1"/>
    </xf>
    <xf numFmtId="44" fontId="13" fillId="5" borderId="0" xfId="1" applyFont="1" applyFill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7" fontId="24" fillId="0" borderId="0" xfId="0" applyNumberFormat="1" applyFont="1"/>
    <xf numFmtId="0" fontId="12" fillId="0" borderId="0" xfId="0" applyFont="1" applyAlignment="1">
      <alignment vertical="top" wrapText="1"/>
    </xf>
    <xf numFmtId="44" fontId="25" fillId="0" borderId="0" xfId="1" applyFont="1" applyBorder="1" applyAlignment="1">
      <alignment vertical="top" wrapText="1"/>
    </xf>
    <xf numFmtId="44" fontId="10" fillId="0" borderId="0" xfId="1" applyFont="1"/>
    <xf numFmtId="17" fontId="9" fillId="0" borderId="0" xfId="0" applyNumberFormat="1" applyFont="1"/>
    <xf numFmtId="44" fontId="9" fillId="0" borderId="0" xfId="1" applyFont="1"/>
    <xf numFmtId="44" fontId="9" fillId="6" borderId="0" xfId="1" applyFont="1" applyFill="1" applyBorder="1" applyAlignment="1">
      <alignment vertical="top" wrapText="1"/>
    </xf>
    <xf numFmtId="0" fontId="8" fillId="0" borderId="0" xfId="0" applyFont="1"/>
    <xf numFmtId="44" fontId="8" fillId="0" borderId="0" xfId="1" applyFont="1"/>
    <xf numFmtId="16" fontId="25" fillId="0" borderId="0" xfId="0" applyNumberFormat="1" applyFont="1"/>
    <xf numFmtId="44" fontId="7" fillId="0" borderId="0" xfId="1" applyFont="1" applyBorder="1" applyAlignment="1">
      <alignment vertical="top" wrapText="1"/>
    </xf>
    <xf numFmtId="44" fontId="24" fillId="0" borderId="0" xfId="1" applyFont="1" applyBorder="1" applyAlignment="1">
      <alignment vertical="top" wrapText="1"/>
    </xf>
    <xf numFmtId="44" fontId="23" fillId="0" borderId="0" xfId="1" applyFont="1" applyBorder="1"/>
    <xf numFmtId="44" fontId="7" fillId="0" borderId="0" xfId="0" applyNumberFormat="1" applyFont="1"/>
    <xf numFmtId="17" fontId="20" fillId="0" borderId="0" xfId="0" applyNumberFormat="1" applyFont="1" applyAlignment="1">
      <alignment vertical="top" wrapText="1"/>
    </xf>
    <xf numFmtId="0" fontId="6" fillId="0" borderId="0" xfId="0" applyFont="1"/>
    <xf numFmtId="44" fontId="6" fillId="0" borderId="0" xfId="1" applyFont="1"/>
    <xf numFmtId="44" fontId="24" fillId="0" borderId="0" xfId="1" applyFont="1"/>
    <xf numFmtId="0" fontId="28" fillId="6" borderId="0" xfId="0" applyFont="1" applyFill="1" applyAlignment="1">
      <alignment vertical="top" wrapText="1"/>
    </xf>
    <xf numFmtId="14" fontId="28" fillId="6" borderId="0" xfId="0" applyNumberFormat="1" applyFont="1" applyFill="1" applyAlignment="1">
      <alignment vertical="top" wrapText="1"/>
    </xf>
    <xf numFmtId="0" fontId="27" fillId="6" borderId="0" xfId="0" applyFont="1" applyFill="1" applyAlignment="1">
      <alignment vertical="top" wrapText="1"/>
    </xf>
    <xf numFmtId="14" fontId="27" fillId="6" borderId="0" xfId="0" applyNumberFormat="1" applyFont="1" applyFill="1" applyAlignment="1">
      <alignment vertical="top" wrapText="1"/>
    </xf>
    <xf numFmtId="16" fontId="0" fillId="6" borderId="0" xfId="0" applyNumberFormat="1" applyFill="1" applyAlignment="1">
      <alignment vertical="top" wrapText="1"/>
    </xf>
    <xf numFmtId="44" fontId="24" fillId="5" borderId="0" xfId="1" applyFont="1" applyFill="1" applyBorder="1" applyAlignment="1">
      <alignment vertical="top" wrapText="1"/>
    </xf>
    <xf numFmtId="17" fontId="5" fillId="0" borderId="0" xfId="0" applyNumberFormat="1" applyFont="1"/>
    <xf numFmtId="44" fontId="5" fillId="0" borderId="0" xfId="1" applyFont="1"/>
    <xf numFmtId="8" fontId="0" fillId="0" borderId="0" xfId="1" applyNumberFormat="1" applyFont="1" applyBorder="1" applyAlignment="1">
      <alignment vertical="top" wrapText="1"/>
    </xf>
    <xf numFmtId="8" fontId="13" fillId="0" borderId="0" xfId="1" applyNumberFormat="1" applyFont="1" applyBorder="1" applyAlignment="1">
      <alignment vertical="top" wrapText="1"/>
    </xf>
    <xf numFmtId="8" fontId="13" fillId="5" borderId="0" xfId="1" applyNumberFormat="1" applyFont="1" applyFill="1" applyBorder="1" applyAlignment="1">
      <alignment vertical="top" wrapText="1"/>
    </xf>
    <xf numFmtId="8" fontId="11" fillId="0" borderId="0" xfId="1" applyNumberFormat="1" applyFont="1" applyBorder="1" applyAlignment="1">
      <alignment vertical="top" wrapText="1"/>
    </xf>
    <xf numFmtId="8" fontId="25" fillId="0" borderId="0" xfId="1" applyNumberFormat="1" applyFont="1" applyBorder="1" applyAlignment="1">
      <alignment vertical="top" wrapText="1"/>
    </xf>
    <xf numFmtId="8" fontId="4" fillId="0" borderId="0" xfId="1" applyNumberFormat="1" applyFont="1" applyBorder="1" applyAlignment="1">
      <alignment vertical="top" wrapText="1"/>
    </xf>
    <xf numFmtId="44" fontId="4" fillId="0" borderId="0" xfId="1" applyFont="1" applyBorder="1" applyAlignment="1">
      <alignment vertical="top" wrapText="1"/>
    </xf>
    <xf numFmtId="0" fontId="24" fillId="0" borderId="1" xfId="0" applyFont="1" applyBorder="1"/>
    <xf numFmtId="17" fontId="16" fillId="0" borderId="0" xfId="0" applyNumberFormat="1" applyFont="1"/>
    <xf numFmtId="169" fontId="0" fillId="0" borderId="0" xfId="0" applyNumberFormat="1"/>
    <xf numFmtId="0" fontId="29" fillId="0" borderId="0" xfId="0" applyFont="1"/>
    <xf numFmtId="0" fontId="16" fillId="0" borderId="4" xfId="0" applyFont="1" applyBorder="1"/>
    <xf numFmtId="0" fontId="30" fillId="0" borderId="0" xfId="0" applyFont="1"/>
    <xf numFmtId="17" fontId="25" fillId="0" borderId="0" xfId="0" applyNumberFormat="1" applyFont="1"/>
    <xf numFmtId="44" fontId="3" fillId="0" borderId="0" xfId="1" applyFont="1"/>
    <xf numFmtId="44" fontId="2" fillId="6" borderId="0" xfId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/>
    <xf numFmtId="0" fontId="0" fillId="0" borderId="5" xfId="0" applyBorder="1"/>
    <xf numFmtId="0" fontId="2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opLeftCell="A54" zoomScaleNormal="100" workbookViewId="0">
      <selection activeCell="A50" sqref="A50"/>
    </sheetView>
  </sheetViews>
  <sheetFormatPr defaultColWidth="9.140625" defaultRowHeight="15" x14ac:dyDescent="0.25"/>
  <cols>
    <col min="1" max="1" width="10.5703125" customWidth="1"/>
    <col min="4" max="4" width="10.7109375" customWidth="1"/>
    <col min="5" max="5" width="11.7109375" customWidth="1"/>
    <col min="6" max="6" width="10.7109375" customWidth="1"/>
  </cols>
  <sheetData>
    <row r="1" spans="1:8" x14ac:dyDescent="0.25">
      <c r="A1" s="38"/>
      <c r="B1" s="38"/>
      <c r="C1" s="38" t="s">
        <v>58</v>
      </c>
      <c r="D1" s="38"/>
      <c r="E1" s="38"/>
      <c r="F1" s="38"/>
      <c r="G1" s="38"/>
      <c r="H1" s="37"/>
    </row>
    <row r="2" spans="1:8" x14ac:dyDescent="0.25">
      <c r="A2" s="38" t="s">
        <v>98</v>
      </c>
      <c r="B2" s="38"/>
      <c r="C2" s="38"/>
      <c r="D2" s="38"/>
      <c r="E2" s="38"/>
      <c r="F2" s="38"/>
      <c r="G2" s="38"/>
      <c r="H2" s="37"/>
    </row>
    <row r="3" spans="1:8" x14ac:dyDescent="0.25">
      <c r="E3" s="2"/>
      <c r="F3" t="s">
        <v>0</v>
      </c>
      <c r="G3" t="s">
        <v>1</v>
      </c>
    </row>
    <row r="4" spans="1:8" x14ac:dyDescent="0.25">
      <c r="A4" s="3" t="s">
        <v>2</v>
      </c>
      <c r="F4" t="s">
        <v>1</v>
      </c>
      <c r="G4" t="s">
        <v>3</v>
      </c>
    </row>
    <row r="5" spans="1:8" x14ac:dyDescent="0.25">
      <c r="A5">
        <v>5113.63</v>
      </c>
      <c r="B5" t="s">
        <v>4</v>
      </c>
      <c r="E5">
        <v>6083</v>
      </c>
    </row>
    <row r="6" spans="1:8" x14ac:dyDescent="0.25">
      <c r="A6">
        <v>18.77</v>
      </c>
      <c r="B6" t="s">
        <v>59</v>
      </c>
      <c r="E6">
        <v>18.77</v>
      </c>
    </row>
    <row r="7" spans="1:8" x14ac:dyDescent="0.25">
      <c r="A7">
        <v>65</v>
      </c>
      <c r="B7" t="s">
        <v>60</v>
      </c>
      <c r="E7">
        <v>40</v>
      </c>
    </row>
    <row r="8" spans="1:8" x14ac:dyDescent="0.25">
      <c r="A8">
        <v>4669.6000000000004</v>
      </c>
      <c r="B8" t="s">
        <v>6</v>
      </c>
      <c r="E8">
        <v>8250</v>
      </c>
    </row>
    <row r="9" spans="1:8" x14ac:dyDescent="0.25">
      <c r="A9">
        <v>190.6</v>
      </c>
      <c r="B9" t="s">
        <v>7</v>
      </c>
      <c r="E9">
        <v>22.34</v>
      </c>
    </row>
    <row r="10" spans="1:8" x14ac:dyDescent="0.25">
      <c r="A10">
        <v>223.69</v>
      </c>
      <c r="B10" t="s">
        <v>8</v>
      </c>
      <c r="E10">
        <v>597.47</v>
      </c>
    </row>
    <row r="11" spans="1:8" x14ac:dyDescent="0.25">
      <c r="A11" s="40">
        <f>SUM(A5:A10)</f>
        <v>10281.290000000001</v>
      </c>
      <c r="E11" s="4">
        <f>SUM(E5:E10)</f>
        <v>15011.58</v>
      </c>
      <c r="F11" s="4"/>
    </row>
    <row r="12" spans="1:8" x14ac:dyDescent="0.25">
      <c r="A12" s="40"/>
      <c r="E12" s="4"/>
      <c r="F12" s="4"/>
    </row>
    <row r="13" spans="1:8" x14ac:dyDescent="0.25">
      <c r="A13" s="3" t="s">
        <v>9</v>
      </c>
    </row>
    <row r="14" spans="1:8" x14ac:dyDescent="0.25">
      <c r="A14">
        <v>90</v>
      </c>
      <c r="B14" t="s">
        <v>61</v>
      </c>
      <c r="E14">
        <v>90</v>
      </c>
      <c r="F14">
        <v>90</v>
      </c>
    </row>
    <row r="15" spans="1:8" x14ac:dyDescent="0.25">
      <c r="B15" t="s">
        <v>10</v>
      </c>
    </row>
    <row r="16" spans="1:8" x14ac:dyDescent="0.25">
      <c r="A16">
        <v>252.09</v>
      </c>
      <c r="B16" t="s">
        <v>11</v>
      </c>
      <c r="E16">
        <v>20.04</v>
      </c>
      <c r="F16">
        <v>100</v>
      </c>
      <c r="H16" s="5"/>
    </row>
    <row r="17" spans="1:8" x14ac:dyDescent="0.25">
      <c r="B17" t="s">
        <v>5</v>
      </c>
      <c r="H17" s="5"/>
    </row>
    <row r="18" spans="1:8" x14ac:dyDescent="0.25">
      <c r="B18" t="s">
        <v>12</v>
      </c>
      <c r="H18" s="5"/>
    </row>
    <row r="19" spans="1:8" x14ac:dyDescent="0.25">
      <c r="A19">
        <v>172.81</v>
      </c>
      <c r="B19" t="s">
        <v>14</v>
      </c>
      <c r="E19">
        <v>369.06</v>
      </c>
      <c r="F19">
        <v>225</v>
      </c>
      <c r="H19" s="5"/>
    </row>
    <row r="20" spans="1:8" x14ac:dyDescent="0.25">
      <c r="B20" t="s">
        <v>15</v>
      </c>
      <c r="E20">
        <v>49.99</v>
      </c>
      <c r="H20" s="5"/>
    </row>
    <row r="21" spans="1:8" x14ac:dyDescent="0.25">
      <c r="A21">
        <v>11.25</v>
      </c>
      <c r="B21" t="s">
        <v>62</v>
      </c>
      <c r="E21">
        <v>11.25</v>
      </c>
      <c r="F21">
        <v>20</v>
      </c>
      <c r="H21" s="5"/>
    </row>
    <row r="22" spans="1:8" x14ac:dyDescent="0.25">
      <c r="B22" t="s">
        <v>63</v>
      </c>
      <c r="E22">
        <v>29.02</v>
      </c>
      <c r="F22">
        <v>200</v>
      </c>
      <c r="H22" s="5"/>
    </row>
    <row r="23" spans="1:8" x14ac:dyDescent="0.25">
      <c r="B23" t="s">
        <v>16</v>
      </c>
      <c r="F23">
        <v>0</v>
      </c>
      <c r="H23" s="5"/>
    </row>
    <row r="24" spans="1:8" x14ac:dyDescent="0.25">
      <c r="A24">
        <v>3425.5</v>
      </c>
      <c r="B24" t="s">
        <v>17</v>
      </c>
      <c r="E24">
        <v>1849.25</v>
      </c>
      <c r="F24">
        <v>3500</v>
      </c>
      <c r="H24" s="5"/>
    </row>
    <row r="25" spans="1:8" x14ac:dyDescent="0.25">
      <c r="A25">
        <v>912.46</v>
      </c>
      <c r="B25" t="s">
        <v>91</v>
      </c>
      <c r="F25">
        <v>0</v>
      </c>
      <c r="H25" s="5"/>
    </row>
    <row r="26" spans="1:8" x14ac:dyDescent="0.25">
      <c r="A26">
        <v>500</v>
      </c>
      <c r="B26" t="s">
        <v>97</v>
      </c>
      <c r="F26">
        <v>0</v>
      </c>
      <c r="H26" s="5"/>
    </row>
    <row r="27" spans="1:8" x14ac:dyDescent="0.25">
      <c r="A27">
        <v>1615</v>
      </c>
      <c r="B27" t="s">
        <v>92</v>
      </c>
      <c r="F27">
        <v>200</v>
      </c>
      <c r="H27" s="5"/>
    </row>
    <row r="28" spans="1:8" x14ac:dyDescent="0.25">
      <c r="A28">
        <v>194</v>
      </c>
      <c r="B28" t="s">
        <v>39</v>
      </c>
      <c r="E28">
        <v>124</v>
      </c>
      <c r="F28">
        <v>300</v>
      </c>
      <c r="H28" s="5"/>
    </row>
    <row r="29" spans="1:8" x14ac:dyDescent="0.25">
      <c r="A29">
        <v>145.66999999999999</v>
      </c>
      <c r="B29" t="s">
        <v>18</v>
      </c>
      <c r="E29">
        <v>81.73</v>
      </c>
      <c r="F29">
        <v>350</v>
      </c>
      <c r="H29" s="5"/>
    </row>
    <row r="30" spans="1:8" x14ac:dyDescent="0.25">
      <c r="A30">
        <v>1614.95</v>
      </c>
      <c r="B30" t="s">
        <v>7</v>
      </c>
      <c r="E30">
        <v>8250</v>
      </c>
      <c r="F30">
        <v>0</v>
      </c>
      <c r="H30" s="5"/>
    </row>
    <row r="31" spans="1:8" x14ac:dyDescent="0.25">
      <c r="A31">
        <v>228.25</v>
      </c>
      <c r="B31" t="s">
        <v>19</v>
      </c>
      <c r="E31">
        <v>178.24</v>
      </c>
      <c r="F31">
        <v>200</v>
      </c>
    </row>
    <row r="32" spans="1:8" x14ac:dyDescent="0.25">
      <c r="B32" t="s">
        <v>20</v>
      </c>
      <c r="F32" s="5">
        <v>240</v>
      </c>
      <c r="G32" s="5"/>
    </row>
    <row r="33" spans="1:8" x14ac:dyDescent="0.25">
      <c r="A33">
        <v>597.47</v>
      </c>
      <c r="B33" t="s">
        <v>21</v>
      </c>
      <c r="E33">
        <v>1732.78</v>
      </c>
      <c r="F33">
        <v>0</v>
      </c>
    </row>
    <row r="34" spans="1:8" x14ac:dyDescent="0.25">
      <c r="B34" t="s">
        <v>22</v>
      </c>
      <c r="F34">
        <v>100</v>
      </c>
    </row>
    <row r="35" spans="1:8" x14ac:dyDescent="0.25">
      <c r="A35" s="40">
        <f>SUM(A14:A34)</f>
        <v>9759.4500000000007</v>
      </c>
      <c r="E35" s="4">
        <f>SUM(E14:E34)</f>
        <v>12785.36</v>
      </c>
      <c r="F35" s="42">
        <f>SUM(F14:F34)</f>
        <v>5525</v>
      </c>
      <c r="G35" s="6"/>
      <c r="H35" s="7"/>
    </row>
    <row r="37" spans="1:8" x14ac:dyDescent="0.25">
      <c r="A37" s="8" t="s">
        <v>23</v>
      </c>
      <c r="B37" s="8"/>
      <c r="C37" s="3"/>
      <c r="D37" s="3"/>
      <c r="E37" s="3"/>
      <c r="F37" s="2"/>
    </row>
    <row r="38" spans="1:8" x14ac:dyDescent="0.25">
      <c r="A38" s="3" t="s">
        <v>28</v>
      </c>
      <c r="C38" s="3" t="s">
        <v>24</v>
      </c>
      <c r="D38" s="3"/>
      <c r="E38" s="41">
        <v>19339.57</v>
      </c>
      <c r="F38" s="2"/>
    </row>
    <row r="39" spans="1:8" x14ac:dyDescent="0.25">
      <c r="A39" s="3" t="s">
        <v>25</v>
      </c>
      <c r="F39" s="2"/>
    </row>
    <row r="40" spans="1:8" x14ac:dyDescent="0.25">
      <c r="A40" s="3"/>
      <c r="B40" t="s">
        <v>26</v>
      </c>
      <c r="E40">
        <v>23.39</v>
      </c>
      <c r="F40" s="2"/>
    </row>
    <row r="41" spans="1:8" x14ac:dyDescent="0.25">
      <c r="A41" s="3"/>
      <c r="E41" s="9">
        <f>SUM(E38:E40)</f>
        <v>19362.96</v>
      </c>
      <c r="F41" s="2"/>
    </row>
    <row r="42" spans="1:8" x14ac:dyDescent="0.25">
      <c r="A42" s="3" t="s">
        <v>9</v>
      </c>
      <c r="F42" s="2"/>
    </row>
    <row r="43" spans="1:8" x14ac:dyDescent="0.25">
      <c r="A43" s="3"/>
      <c r="B43" t="s">
        <v>13</v>
      </c>
      <c r="C43" t="s">
        <v>134</v>
      </c>
      <c r="E43">
        <v>798.2</v>
      </c>
      <c r="F43" s="2"/>
    </row>
    <row r="44" spans="1:8" x14ac:dyDescent="0.25">
      <c r="A44" s="3"/>
      <c r="C44" t="s">
        <v>121</v>
      </c>
      <c r="E44" s="41">
        <v>114.66</v>
      </c>
      <c r="F44" s="2"/>
    </row>
    <row r="45" spans="1:8" x14ac:dyDescent="0.25">
      <c r="A45" s="3"/>
      <c r="C45" t="s">
        <v>165</v>
      </c>
      <c r="E45" s="41">
        <v>150</v>
      </c>
      <c r="F45" s="2"/>
    </row>
    <row r="46" spans="1:8" x14ac:dyDescent="0.25">
      <c r="A46" s="3"/>
      <c r="B46" t="s">
        <v>27</v>
      </c>
      <c r="E46">
        <v>92.93</v>
      </c>
      <c r="F46" s="2"/>
    </row>
    <row r="47" spans="1:8" x14ac:dyDescent="0.25">
      <c r="A47" s="3"/>
      <c r="E47" s="117">
        <f>SUM(E43:E46)</f>
        <v>1155.7900000000002</v>
      </c>
      <c r="F47" s="2"/>
    </row>
    <row r="48" spans="1:8" x14ac:dyDescent="0.25">
      <c r="A48" s="3"/>
      <c r="F48" s="2"/>
    </row>
    <row r="49" spans="1:6" ht="15.75" thickBot="1" x14ac:dyDescent="0.3">
      <c r="A49" s="3" t="s">
        <v>29</v>
      </c>
      <c r="E49" s="69">
        <v>18207.169999999998</v>
      </c>
      <c r="F49" s="2"/>
    </row>
    <row r="50" spans="1:6" ht="15.75" thickTop="1" x14ac:dyDescent="0.25">
      <c r="A50" s="3"/>
      <c r="F50" s="2"/>
    </row>
    <row r="51" spans="1:6" x14ac:dyDescent="0.25">
      <c r="A51" s="3" t="s">
        <v>108</v>
      </c>
      <c r="C51" s="3" t="s">
        <v>24</v>
      </c>
      <c r="D51" s="3"/>
      <c r="E51" s="41">
        <v>500</v>
      </c>
    </row>
    <row r="52" spans="1:6" x14ac:dyDescent="0.25">
      <c r="A52" s="3" t="s">
        <v>25</v>
      </c>
    </row>
    <row r="53" spans="1:6" x14ac:dyDescent="0.25">
      <c r="A53" s="3"/>
      <c r="B53" t="s">
        <v>26</v>
      </c>
      <c r="E53">
        <v>657.52</v>
      </c>
    </row>
    <row r="54" spans="1:6" x14ac:dyDescent="0.25">
      <c r="A54" s="3"/>
      <c r="E54" s="9">
        <f>SUM(E51:E53)</f>
        <v>1157.52</v>
      </c>
    </row>
    <row r="55" spans="1:6" x14ac:dyDescent="0.25">
      <c r="A55" s="3" t="s">
        <v>9</v>
      </c>
      <c r="F55" s="1"/>
    </row>
    <row r="56" spans="1:6" x14ac:dyDescent="0.25">
      <c r="A56" s="3"/>
      <c r="B56" t="s">
        <v>13</v>
      </c>
      <c r="E56">
        <v>200</v>
      </c>
      <c r="F56" s="2"/>
    </row>
    <row r="57" spans="1:6" x14ac:dyDescent="0.25">
      <c r="A57" s="3"/>
      <c r="E57" s="41">
        <v>323.67</v>
      </c>
    </row>
    <row r="58" spans="1:6" x14ac:dyDescent="0.25">
      <c r="A58" s="3"/>
      <c r="E58">
        <v>633.85</v>
      </c>
    </row>
    <row r="59" spans="1:6" ht="15.75" thickBot="1" x14ac:dyDescent="0.3">
      <c r="A59" s="3" t="s">
        <v>29</v>
      </c>
      <c r="B59" t="s">
        <v>109</v>
      </c>
      <c r="E59" s="69">
        <f>SUM(E56:E58)</f>
        <v>1157.52</v>
      </c>
    </row>
    <row r="60" spans="1:6" ht="15.75" thickTop="1" x14ac:dyDescent="0.25">
      <c r="A60" s="3"/>
      <c r="B60" s="39" t="s">
        <v>110</v>
      </c>
      <c r="C60" s="39"/>
      <c r="D60" s="39"/>
      <c r="E60" s="39">
        <v>0</v>
      </c>
    </row>
    <row r="63" spans="1:6" x14ac:dyDescent="0.25">
      <c r="A63" s="3" t="s">
        <v>155</v>
      </c>
      <c r="B63" s="3"/>
    </row>
    <row r="64" spans="1:6" x14ac:dyDescent="0.25">
      <c r="A64" t="s">
        <v>12</v>
      </c>
      <c r="B64" s="3"/>
      <c r="E64">
        <v>500</v>
      </c>
    </row>
    <row r="65" spans="1:6" x14ac:dyDescent="0.25">
      <c r="A65" t="s">
        <v>15</v>
      </c>
      <c r="B65" s="3"/>
      <c r="E65">
        <v>500</v>
      </c>
    </row>
    <row r="66" spans="1:6" x14ac:dyDescent="0.25">
      <c r="A66" s="3" t="s">
        <v>156</v>
      </c>
      <c r="B66" s="3"/>
    </row>
    <row r="67" spans="1:6" x14ac:dyDescent="0.25">
      <c r="A67" t="s">
        <v>157</v>
      </c>
      <c r="E67">
        <v>1000</v>
      </c>
    </row>
    <row r="68" spans="1:6" x14ac:dyDescent="0.25">
      <c r="C68" s="3"/>
    </row>
    <row r="69" spans="1:6" x14ac:dyDescent="0.25">
      <c r="C69" s="3"/>
      <c r="E69" s="39">
        <v>2000</v>
      </c>
      <c r="F69" s="3"/>
    </row>
    <row r="73" spans="1:6" x14ac:dyDescent="0.25">
      <c r="F73" s="2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703125" defaultRowHeight="15" x14ac:dyDescent="0.25"/>
  <cols>
    <col min="2" max="2" width="15.5703125" customWidth="1"/>
    <col min="3" max="3" width="13.85546875" customWidth="1"/>
    <col min="4" max="4" width="12.5703125" customWidth="1"/>
    <col min="5" max="5" width="56.85546875" customWidth="1"/>
  </cols>
  <sheetData>
    <row r="1" spans="1:5" x14ac:dyDescent="0.25">
      <c r="C1" t="s">
        <v>32</v>
      </c>
      <c r="D1" t="s">
        <v>33</v>
      </c>
      <c r="E1" t="s">
        <v>34</v>
      </c>
    </row>
    <row r="2" spans="1:5" x14ac:dyDescent="0.25">
      <c r="A2" s="10" t="s">
        <v>35</v>
      </c>
      <c r="B2" s="10" t="s">
        <v>4</v>
      </c>
      <c r="C2" s="11"/>
      <c r="D2" s="10"/>
      <c r="E2" s="10"/>
    </row>
    <row r="3" spans="1:5" x14ac:dyDescent="0.25">
      <c r="A3" s="10" t="s">
        <v>36</v>
      </c>
      <c r="B3" s="10" t="s">
        <v>37</v>
      </c>
      <c r="C3" s="11"/>
      <c r="D3" s="11"/>
      <c r="E3" s="10"/>
    </row>
    <row r="4" spans="1:5" x14ac:dyDescent="0.25">
      <c r="A4" s="10" t="s">
        <v>38</v>
      </c>
      <c r="B4" s="10" t="s">
        <v>39</v>
      </c>
      <c r="C4" s="11"/>
      <c r="D4" s="11"/>
      <c r="E4" s="10"/>
    </row>
    <row r="5" spans="1:5" x14ac:dyDescent="0.25">
      <c r="A5" s="10" t="s">
        <v>40</v>
      </c>
      <c r="B5" s="10" t="s">
        <v>41</v>
      </c>
      <c r="C5" s="11"/>
      <c r="D5" s="11"/>
      <c r="E5" s="10"/>
    </row>
    <row r="6" spans="1:5" x14ac:dyDescent="0.25">
      <c r="A6" s="10" t="s">
        <v>42</v>
      </c>
      <c r="B6" s="10" t="s">
        <v>43</v>
      </c>
      <c r="C6" s="11"/>
      <c r="D6" s="11"/>
      <c r="E6" s="10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topLeftCell="A22" zoomScale="110" zoomScaleNormal="110" workbookViewId="0">
      <selection activeCell="K31" sqref="K31"/>
    </sheetView>
  </sheetViews>
  <sheetFormatPr defaultColWidth="9.140625" defaultRowHeight="15" x14ac:dyDescent="0.25"/>
  <cols>
    <col min="1" max="1" width="18" style="61" bestFit="1" customWidth="1"/>
    <col min="2" max="2" width="13.85546875" style="12" customWidth="1"/>
    <col min="3" max="3" width="23.85546875" style="12" customWidth="1"/>
    <col min="4" max="4" width="11" style="56" customWidth="1"/>
    <col min="5" max="5" width="10.28515625" style="56" bestFit="1" customWidth="1"/>
    <col min="6" max="6" width="11" style="56" bestFit="1" customWidth="1"/>
    <col min="7" max="7" width="14.7109375" style="12" customWidth="1"/>
    <col min="8" max="8" width="8.7109375" style="12" customWidth="1"/>
    <col min="9" max="9" width="9.5703125" style="12" bestFit="1" customWidth="1"/>
    <col min="10" max="10" width="12" style="12" bestFit="1" customWidth="1"/>
    <col min="11" max="11" width="8.42578125" style="12" bestFit="1" customWidth="1"/>
    <col min="12" max="12" width="14.140625" style="12" customWidth="1"/>
    <col min="13" max="16384" width="9.140625" style="12"/>
  </cols>
  <sheetData>
    <row r="1" spans="1:11" x14ac:dyDescent="0.25">
      <c r="A1" s="51" t="s">
        <v>31</v>
      </c>
      <c r="B1" s="15" t="s">
        <v>45</v>
      </c>
      <c r="C1" s="15" t="s">
        <v>72</v>
      </c>
      <c r="D1" s="52" t="s">
        <v>46</v>
      </c>
      <c r="E1" s="52" t="s">
        <v>27</v>
      </c>
      <c r="F1" s="52" t="s">
        <v>73</v>
      </c>
      <c r="G1" s="15" t="s">
        <v>74</v>
      </c>
      <c r="H1" s="15"/>
      <c r="I1" s="15"/>
      <c r="J1" s="15"/>
    </row>
    <row r="2" spans="1:11" s="54" customFormat="1" x14ac:dyDescent="0.25">
      <c r="A2" s="62">
        <v>44650</v>
      </c>
      <c r="B2" s="63" t="s">
        <v>78</v>
      </c>
      <c r="C2" s="63" t="s">
        <v>77</v>
      </c>
      <c r="D2" s="64">
        <v>688.4</v>
      </c>
      <c r="E2" s="56"/>
      <c r="F2" s="56"/>
      <c r="G2" s="102"/>
      <c r="H2" s="102"/>
      <c r="I2" s="102"/>
      <c r="J2" s="103"/>
      <c r="K2" s="53"/>
    </row>
    <row r="3" spans="1:11" s="54" customFormat="1" x14ac:dyDescent="0.25">
      <c r="A3" s="62">
        <v>44650</v>
      </c>
      <c r="B3" s="63" t="s">
        <v>78</v>
      </c>
      <c r="C3" s="63" t="s">
        <v>13</v>
      </c>
      <c r="D3" s="64">
        <v>53.73</v>
      </c>
      <c r="E3" s="56"/>
      <c r="F3" s="56"/>
      <c r="G3" s="104"/>
      <c r="H3" s="104"/>
      <c r="I3" s="104"/>
      <c r="J3" s="105"/>
      <c r="K3" s="53"/>
    </row>
    <row r="4" spans="1:11" s="54" customFormat="1" x14ac:dyDescent="0.25">
      <c r="A4" s="62">
        <v>44650</v>
      </c>
      <c r="B4" s="63" t="s">
        <v>71</v>
      </c>
      <c r="C4" s="63" t="s">
        <v>75</v>
      </c>
      <c r="D4" s="65">
        <v>172.2</v>
      </c>
      <c r="E4" s="59"/>
      <c r="F4" s="67"/>
      <c r="G4" s="104"/>
      <c r="H4" s="104"/>
      <c r="I4" s="104"/>
      <c r="J4" s="105"/>
      <c r="K4" s="53"/>
    </row>
    <row r="5" spans="1:11" s="54" customFormat="1" x14ac:dyDescent="0.25">
      <c r="A5" s="62">
        <v>44650</v>
      </c>
      <c r="B5" s="63" t="s">
        <v>93</v>
      </c>
      <c r="C5" s="63" t="s">
        <v>11</v>
      </c>
      <c r="D5" s="64">
        <v>223.2</v>
      </c>
      <c r="E5" s="67"/>
      <c r="F5" s="67"/>
      <c r="G5" s="104"/>
      <c r="H5" s="104"/>
      <c r="I5" s="104"/>
      <c r="J5" s="105"/>
      <c r="K5" s="53"/>
    </row>
    <row r="6" spans="1:11" s="54" customFormat="1" x14ac:dyDescent="0.25">
      <c r="A6" s="62">
        <v>44650</v>
      </c>
      <c r="B6" s="63" t="s">
        <v>76</v>
      </c>
      <c r="C6" s="63" t="s">
        <v>94</v>
      </c>
      <c r="D6" s="64">
        <v>22.8</v>
      </c>
      <c r="E6" s="67"/>
      <c r="F6" s="67"/>
      <c r="G6" s="66"/>
      <c r="H6" s="66"/>
      <c r="I6" s="66"/>
      <c r="J6" s="106"/>
      <c r="K6" s="53"/>
    </row>
    <row r="7" spans="1:11" s="54" customFormat="1" x14ac:dyDescent="0.25">
      <c r="A7" s="62">
        <v>44650</v>
      </c>
      <c r="B7" s="63" t="s">
        <v>96</v>
      </c>
      <c r="C7" s="63" t="s">
        <v>95</v>
      </c>
      <c r="D7" s="64">
        <v>500</v>
      </c>
      <c r="E7" s="67"/>
      <c r="F7" s="67"/>
      <c r="G7" s="12"/>
      <c r="H7" s="12"/>
      <c r="I7" s="12"/>
      <c r="J7" s="14"/>
      <c r="K7" s="53"/>
    </row>
    <row r="8" spans="1:11" s="54" customFormat="1" x14ac:dyDescent="0.25">
      <c r="A8" s="55"/>
      <c r="B8" s="12"/>
      <c r="C8" s="12"/>
      <c r="D8" s="107">
        <f>SUM(D2:D7)</f>
        <v>1660.33</v>
      </c>
      <c r="E8" s="67"/>
      <c r="F8" s="67"/>
      <c r="G8" s="12"/>
      <c r="H8" s="12"/>
      <c r="I8" s="12"/>
      <c r="J8" s="14"/>
      <c r="K8" s="53"/>
    </row>
    <row r="9" spans="1:11" s="54" customFormat="1" x14ac:dyDescent="0.25">
      <c r="A9" s="55">
        <v>44706</v>
      </c>
      <c r="B9" s="12" t="s">
        <v>82</v>
      </c>
      <c r="C9" s="12" t="s">
        <v>83</v>
      </c>
      <c r="D9" s="56">
        <v>21.04</v>
      </c>
      <c r="E9" s="56">
        <v>1</v>
      </c>
      <c r="F9" s="56">
        <v>20.04</v>
      </c>
      <c r="G9" s="12"/>
      <c r="H9" s="12"/>
      <c r="I9" s="12"/>
      <c r="J9" s="14"/>
      <c r="K9" s="53"/>
    </row>
    <row r="10" spans="1:11" x14ac:dyDescent="0.25">
      <c r="A10" s="55">
        <v>44706</v>
      </c>
      <c r="B10" s="12" t="s">
        <v>79</v>
      </c>
      <c r="C10" s="66" t="s">
        <v>14</v>
      </c>
      <c r="D10" s="67"/>
      <c r="E10" s="67"/>
      <c r="F10" s="67"/>
      <c r="G10" s="66"/>
      <c r="H10" s="66"/>
      <c r="J10" s="14"/>
    </row>
    <row r="11" spans="1:11" x14ac:dyDescent="0.25">
      <c r="A11" s="55">
        <v>44706</v>
      </c>
      <c r="B11" s="12" t="s">
        <v>76</v>
      </c>
      <c r="C11" s="66" t="s">
        <v>84</v>
      </c>
      <c r="D11" s="67">
        <v>143.24</v>
      </c>
      <c r="E11" s="67"/>
      <c r="F11" s="67">
        <v>143.24</v>
      </c>
      <c r="G11" s="68"/>
      <c r="H11" s="68"/>
      <c r="J11" s="83"/>
      <c r="K11" s="14"/>
    </row>
    <row r="12" spans="1:11" x14ac:dyDescent="0.25">
      <c r="A12" s="55">
        <v>44706</v>
      </c>
      <c r="B12" s="12" t="s">
        <v>78</v>
      </c>
      <c r="C12" s="66" t="s">
        <v>13</v>
      </c>
      <c r="D12" s="67">
        <v>51.9</v>
      </c>
      <c r="E12" s="67">
        <v>3.34</v>
      </c>
      <c r="F12" s="67">
        <v>48.56</v>
      </c>
      <c r="G12" s="68"/>
      <c r="H12" s="68"/>
      <c r="J12" s="83"/>
      <c r="K12" s="14"/>
    </row>
    <row r="13" spans="1:11" x14ac:dyDescent="0.25">
      <c r="A13" s="55">
        <v>44706</v>
      </c>
      <c r="B13" s="12" t="s">
        <v>99</v>
      </c>
      <c r="C13" s="66" t="s">
        <v>97</v>
      </c>
      <c r="D13" s="67">
        <v>9900</v>
      </c>
      <c r="E13" s="67">
        <v>1650</v>
      </c>
      <c r="F13" s="67">
        <v>8250</v>
      </c>
      <c r="G13" s="68"/>
      <c r="H13" s="68"/>
      <c r="J13" s="83"/>
      <c r="K13" s="14"/>
    </row>
    <row r="14" spans="1:11" s="15" customFormat="1" x14ac:dyDescent="0.25">
      <c r="A14" s="57"/>
      <c r="C14" s="15" t="s">
        <v>131</v>
      </c>
      <c r="D14" s="52">
        <f>SUM(D9:D13)</f>
        <v>10116.18</v>
      </c>
      <c r="E14" s="52">
        <f>SUM(E9:E13)</f>
        <v>1654.34</v>
      </c>
      <c r="F14" s="52">
        <f>SUM(F9:F13)</f>
        <v>8461.84</v>
      </c>
      <c r="G14" s="58"/>
      <c r="H14" s="58"/>
      <c r="J14" s="17"/>
      <c r="K14" s="17"/>
    </row>
    <row r="15" spans="1:11" x14ac:dyDescent="0.25">
      <c r="A15" s="55">
        <v>44722</v>
      </c>
      <c r="B15" s="12" t="s">
        <v>78</v>
      </c>
      <c r="C15" s="12" t="s">
        <v>122</v>
      </c>
      <c r="D15" s="110">
        <v>372.21</v>
      </c>
      <c r="E15" s="110">
        <v>48.54</v>
      </c>
      <c r="F15" s="110">
        <v>323.67</v>
      </c>
      <c r="J15" s="14"/>
      <c r="K15" s="14"/>
    </row>
    <row r="16" spans="1:11" x14ac:dyDescent="0.25">
      <c r="A16" s="55">
        <v>44711</v>
      </c>
      <c r="B16" s="12" t="s">
        <v>123</v>
      </c>
      <c r="C16" s="12" t="s">
        <v>113</v>
      </c>
      <c r="D16" s="110">
        <v>568.20000000000005</v>
      </c>
      <c r="E16" s="110">
        <v>70</v>
      </c>
      <c r="F16" s="110">
        <v>498.2</v>
      </c>
      <c r="J16" s="14"/>
      <c r="K16" s="14"/>
    </row>
    <row r="17" spans="1:13" ht="30" x14ac:dyDescent="0.25">
      <c r="A17" s="55">
        <v>44711</v>
      </c>
      <c r="B17" s="12" t="s">
        <v>124</v>
      </c>
      <c r="C17" s="78" t="s">
        <v>14</v>
      </c>
      <c r="D17" s="111">
        <v>369.06</v>
      </c>
      <c r="E17" s="81"/>
      <c r="F17" s="111">
        <v>369.06</v>
      </c>
      <c r="J17" s="14"/>
      <c r="K17" s="14"/>
    </row>
    <row r="18" spans="1:13" x14ac:dyDescent="0.25">
      <c r="A18" s="55">
        <v>44722</v>
      </c>
      <c r="B18" s="12" t="s">
        <v>125</v>
      </c>
      <c r="C18" s="78" t="s">
        <v>122</v>
      </c>
      <c r="D18" s="112">
        <v>200</v>
      </c>
      <c r="E18" s="82"/>
      <c r="F18" s="112">
        <v>200</v>
      </c>
      <c r="J18" s="14"/>
      <c r="K18" s="14"/>
    </row>
    <row r="19" spans="1:13" x14ac:dyDescent="0.25">
      <c r="A19" s="55">
        <v>44769</v>
      </c>
      <c r="B19" s="12" t="s">
        <v>125</v>
      </c>
      <c r="C19" s="78" t="s">
        <v>122</v>
      </c>
      <c r="D19" s="112">
        <v>648.75</v>
      </c>
      <c r="E19" s="112">
        <v>14.9</v>
      </c>
      <c r="F19" s="112">
        <v>633.85</v>
      </c>
      <c r="J19" s="14"/>
      <c r="K19" s="14"/>
    </row>
    <row r="20" spans="1:13" x14ac:dyDescent="0.25">
      <c r="A20" s="55">
        <v>44753</v>
      </c>
      <c r="B20" s="12" t="s">
        <v>71</v>
      </c>
      <c r="C20" s="79" t="s">
        <v>126</v>
      </c>
      <c r="D20" s="110">
        <v>187.4</v>
      </c>
      <c r="F20" s="110">
        <v>187.4</v>
      </c>
      <c r="J20" s="14"/>
      <c r="K20" s="14"/>
    </row>
    <row r="21" spans="1:13" ht="15.75" customHeight="1" x14ac:dyDescent="0.25">
      <c r="A21" s="55">
        <v>44769</v>
      </c>
      <c r="B21" s="12" t="s">
        <v>127</v>
      </c>
      <c r="C21" s="78" t="s">
        <v>128</v>
      </c>
      <c r="D21" s="111">
        <v>35</v>
      </c>
      <c r="E21" s="81"/>
      <c r="F21" s="111">
        <v>35</v>
      </c>
      <c r="J21" s="83"/>
      <c r="K21" s="14"/>
    </row>
    <row r="22" spans="1:13" ht="18" customHeight="1" x14ac:dyDescent="0.25">
      <c r="A22" s="55">
        <v>44769</v>
      </c>
      <c r="B22" s="12" t="s">
        <v>129</v>
      </c>
      <c r="C22" s="79" t="s">
        <v>130</v>
      </c>
      <c r="D22" s="115">
        <v>90</v>
      </c>
      <c r="E22" s="116"/>
      <c r="F22" s="115">
        <v>90</v>
      </c>
      <c r="J22" s="14"/>
      <c r="K22" s="14"/>
    </row>
    <row r="23" spans="1:13" x14ac:dyDescent="0.25">
      <c r="A23" s="55">
        <v>44769</v>
      </c>
      <c r="B23" s="12" t="s">
        <v>120</v>
      </c>
      <c r="C23" s="85" t="s">
        <v>121</v>
      </c>
      <c r="D23" s="113">
        <v>137.59</v>
      </c>
      <c r="E23" s="113">
        <v>22.93</v>
      </c>
      <c r="F23" s="113">
        <v>114.66</v>
      </c>
      <c r="J23" s="14"/>
      <c r="K23" s="14"/>
    </row>
    <row r="24" spans="1:13" x14ac:dyDescent="0.25">
      <c r="A24" s="55">
        <v>44769</v>
      </c>
      <c r="B24" s="12" t="s">
        <v>78</v>
      </c>
      <c r="C24" s="12" t="s">
        <v>13</v>
      </c>
      <c r="D24" s="114">
        <v>153.9</v>
      </c>
      <c r="E24" s="114">
        <v>15</v>
      </c>
      <c r="F24" s="114">
        <v>138.9</v>
      </c>
      <c r="J24" s="14"/>
      <c r="K24" s="14"/>
    </row>
    <row r="25" spans="1:13" s="15" customFormat="1" ht="18" customHeight="1" x14ac:dyDescent="0.25">
      <c r="A25" s="55">
        <v>44769</v>
      </c>
      <c r="B25" s="12" t="s">
        <v>78</v>
      </c>
      <c r="C25" s="12" t="s">
        <v>77</v>
      </c>
      <c r="D25" s="114">
        <v>750.55</v>
      </c>
      <c r="E25" s="86"/>
      <c r="F25" s="114">
        <v>750.55</v>
      </c>
      <c r="G25" s="12"/>
      <c r="H25" s="12"/>
      <c r="I25" s="12"/>
      <c r="J25" s="14"/>
      <c r="K25" s="14"/>
      <c r="L25" s="12"/>
      <c r="M25" s="12"/>
    </row>
    <row r="26" spans="1:13" s="15" customFormat="1" x14ac:dyDescent="0.25">
      <c r="A26" s="55"/>
      <c r="B26" s="12"/>
      <c r="C26" s="80" t="s">
        <v>158</v>
      </c>
      <c r="D26" s="52">
        <f>SUM(D14:D25)</f>
        <v>13628.839999999998</v>
      </c>
      <c r="E26" s="52">
        <f>SUM(E14:E25)</f>
        <v>1825.71</v>
      </c>
      <c r="F26" s="52">
        <f>SUM(F14:F25)</f>
        <v>11803.13</v>
      </c>
      <c r="G26" s="12"/>
      <c r="H26" s="12"/>
      <c r="I26" s="12"/>
      <c r="K26" s="12"/>
      <c r="L26" s="12"/>
      <c r="M26" s="12"/>
    </row>
    <row r="27" spans="1:13" s="15" customFormat="1" x14ac:dyDescent="0.25">
      <c r="A27" s="55">
        <v>44832</v>
      </c>
      <c r="B27" s="12" t="s">
        <v>78</v>
      </c>
      <c r="C27" s="12" t="s">
        <v>13</v>
      </c>
      <c r="D27" s="70">
        <v>196.98</v>
      </c>
      <c r="E27" s="125">
        <v>3.34</v>
      </c>
      <c r="F27" s="90">
        <v>193.64</v>
      </c>
      <c r="G27" s="66"/>
      <c r="H27" s="12"/>
      <c r="I27" s="12"/>
      <c r="J27" s="12"/>
      <c r="K27" s="12"/>
      <c r="L27" s="12"/>
      <c r="M27" s="12"/>
    </row>
    <row r="28" spans="1:13" s="15" customFormat="1" x14ac:dyDescent="0.25">
      <c r="A28" s="55">
        <v>44834</v>
      </c>
      <c r="B28" s="12" t="s">
        <v>78</v>
      </c>
      <c r="C28" s="12" t="s">
        <v>77</v>
      </c>
      <c r="D28" s="70">
        <v>728.9</v>
      </c>
      <c r="E28" s="125"/>
      <c r="F28" s="90">
        <v>728.9</v>
      </c>
      <c r="G28" s="66"/>
      <c r="H28" s="12"/>
      <c r="I28" s="12"/>
      <c r="J28" s="12"/>
      <c r="K28" s="12"/>
      <c r="L28" s="12"/>
      <c r="M28" s="12"/>
    </row>
    <row r="29" spans="1:13" s="15" customFormat="1" x14ac:dyDescent="0.25">
      <c r="A29" s="55"/>
      <c r="B29" s="12"/>
      <c r="C29" s="80" t="s">
        <v>164</v>
      </c>
      <c r="D29" s="71">
        <f>SUM(D26:D28)</f>
        <v>14554.719999999998</v>
      </c>
      <c r="E29" s="71">
        <f>SUM(E26:E28)</f>
        <v>1829.05</v>
      </c>
      <c r="F29" s="71">
        <f>SUM(F26:F28)</f>
        <v>12725.669999999998</v>
      </c>
      <c r="G29" s="66"/>
      <c r="H29" s="12"/>
      <c r="I29" s="14"/>
      <c r="J29" s="12"/>
      <c r="K29" s="12"/>
      <c r="L29" s="12"/>
      <c r="M29" s="12"/>
    </row>
    <row r="30" spans="1:13" s="15" customFormat="1" x14ac:dyDescent="0.25">
      <c r="A30" s="55">
        <v>44840</v>
      </c>
      <c r="B30" s="12" t="s">
        <v>71</v>
      </c>
      <c r="C30" s="126" t="s">
        <v>126</v>
      </c>
      <c r="D30" s="94">
        <v>182.4</v>
      </c>
      <c r="E30" s="94"/>
      <c r="F30" s="94">
        <v>182.4</v>
      </c>
      <c r="G30" s="12"/>
      <c r="H30" s="12"/>
      <c r="I30" s="12"/>
      <c r="J30" s="14"/>
      <c r="K30" s="14"/>
      <c r="L30" s="12"/>
      <c r="M30" s="12"/>
    </row>
    <row r="31" spans="1:13" s="15" customFormat="1" x14ac:dyDescent="0.25">
      <c r="A31" s="55">
        <v>44895</v>
      </c>
      <c r="B31" s="12" t="s">
        <v>78</v>
      </c>
      <c r="C31" s="126" t="s">
        <v>13</v>
      </c>
      <c r="D31" s="94">
        <v>49.23</v>
      </c>
      <c r="E31" s="94">
        <v>3.34</v>
      </c>
      <c r="F31" s="94">
        <v>45.89</v>
      </c>
      <c r="G31" s="12"/>
      <c r="H31" s="12"/>
      <c r="I31" s="12"/>
      <c r="J31" s="14"/>
      <c r="K31" s="14"/>
      <c r="L31" s="12"/>
      <c r="M31" s="12"/>
    </row>
    <row r="32" spans="1:13" x14ac:dyDescent="0.25">
      <c r="A32" s="55">
        <v>44895</v>
      </c>
      <c r="B32" s="12" t="s">
        <v>76</v>
      </c>
      <c r="C32" s="12" t="s">
        <v>94</v>
      </c>
      <c r="D32" s="56">
        <v>22.8</v>
      </c>
      <c r="E32" s="56">
        <v>3.8</v>
      </c>
      <c r="F32" s="56">
        <v>19</v>
      </c>
      <c r="K32" s="14"/>
    </row>
    <row r="33" spans="1:13" x14ac:dyDescent="0.25">
      <c r="A33" s="55">
        <v>44895</v>
      </c>
      <c r="B33" s="12" t="s">
        <v>167</v>
      </c>
      <c r="C33" s="12" t="s">
        <v>168</v>
      </c>
      <c r="D33" s="56">
        <v>300</v>
      </c>
      <c r="F33" s="56">
        <v>300</v>
      </c>
      <c r="K33" s="14"/>
    </row>
    <row r="34" spans="1:13" x14ac:dyDescent="0.25">
      <c r="A34" s="55"/>
      <c r="C34" s="80" t="s">
        <v>169</v>
      </c>
      <c r="D34" s="95">
        <f>SUM(D29:D33)</f>
        <v>15109.149999999996</v>
      </c>
      <c r="E34" s="95">
        <f>SUM(E29:E33)</f>
        <v>1836.1899999999998</v>
      </c>
      <c r="F34" s="95">
        <f>SUM(F29:F33)</f>
        <v>13272.959999999997</v>
      </c>
      <c r="K34" s="14"/>
    </row>
    <row r="35" spans="1:13" s="15" customFormat="1" x14ac:dyDescent="0.25">
      <c r="A35" s="55"/>
      <c r="B35" s="12"/>
      <c r="C35" s="12"/>
      <c r="D35" s="56"/>
      <c r="E35" s="56"/>
      <c r="F35" s="56"/>
      <c r="G35" s="12"/>
      <c r="H35" s="12"/>
      <c r="I35" s="12"/>
      <c r="J35" s="12"/>
      <c r="K35" s="14"/>
      <c r="L35" s="12"/>
      <c r="M35" s="12"/>
    </row>
    <row r="36" spans="1:13" x14ac:dyDescent="0.25">
      <c r="A36" s="55"/>
      <c r="J36" s="60"/>
      <c r="K36" s="14"/>
    </row>
    <row r="37" spans="1:13" x14ac:dyDescent="0.25">
      <c r="A37" s="55"/>
      <c r="D37" s="59"/>
      <c r="E37" s="59"/>
      <c r="F37" s="59"/>
    </row>
    <row r="38" spans="1:13" x14ac:dyDescent="0.25">
      <c r="A38" s="55"/>
      <c r="G38" s="127"/>
      <c r="H38" s="18"/>
      <c r="K38" s="14"/>
    </row>
    <row r="39" spans="1:13" x14ac:dyDescent="0.25">
      <c r="A39" s="55"/>
      <c r="C39" s="15"/>
      <c r="D39" s="52"/>
      <c r="E39" s="52"/>
      <c r="F39" s="52"/>
      <c r="G39" s="127"/>
      <c r="H39" s="18"/>
      <c r="K39" s="14"/>
    </row>
    <row r="40" spans="1:13" x14ac:dyDescent="0.25">
      <c r="A40" s="55"/>
      <c r="K40" s="14"/>
    </row>
    <row r="41" spans="1:13" ht="15.75" customHeight="1" x14ac:dyDescent="0.25">
      <c r="A41" s="55"/>
      <c r="K41" s="14"/>
    </row>
    <row r="42" spans="1:13" s="15" customFormat="1" x14ac:dyDescent="0.25">
      <c r="A42" s="55"/>
      <c r="B42" s="12"/>
      <c r="C42" s="12"/>
      <c r="D42" s="59"/>
      <c r="E42" s="59"/>
      <c r="F42" s="67"/>
      <c r="G42" s="12"/>
      <c r="H42" s="12"/>
      <c r="I42" s="12"/>
      <c r="J42" s="12"/>
      <c r="K42" s="12"/>
      <c r="L42"/>
      <c r="M42" s="12"/>
    </row>
    <row r="43" spans="1:13" x14ac:dyDescent="0.25">
      <c r="A43" s="55"/>
      <c r="E43" s="67"/>
      <c r="F43" s="67"/>
      <c r="K43" s="14"/>
    </row>
    <row r="44" spans="1:13" x14ac:dyDescent="0.25">
      <c r="A44" s="55"/>
      <c r="E44" s="67"/>
      <c r="F44" s="67"/>
      <c r="K44" s="14"/>
    </row>
    <row r="45" spans="1:13" x14ac:dyDescent="0.25">
      <c r="A45" s="55"/>
      <c r="E45" s="67"/>
      <c r="F45" s="67"/>
      <c r="K45" s="14"/>
    </row>
    <row r="46" spans="1:13" x14ac:dyDescent="0.25">
      <c r="A46" s="55"/>
      <c r="C46" s="98"/>
      <c r="D46" s="52"/>
      <c r="E46" s="52"/>
      <c r="F46" s="52"/>
      <c r="K46" s="14"/>
    </row>
    <row r="47" spans="1:13" x14ac:dyDescent="0.25">
      <c r="A47" s="55"/>
      <c r="D47" s="59"/>
      <c r="E47" s="59"/>
      <c r="F47" s="59"/>
      <c r="K47" s="14"/>
    </row>
    <row r="48" spans="1:13" x14ac:dyDescent="0.25">
      <c r="A48" s="55"/>
      <c r="D48" s="59"/>
      <c r="E48" s="59"/>
      <c r="F48" s="59"/>
      <c r="K48" s="14"/>
    </row>
    <row r="49" spans="1:11" x14ac:dyDescent="0.25">
      <c r="A49" s="55"/>
      <c r="D49" s="59"/>
      <c r="E49" s="59"/>
      <c r="F49" s="59"/>
      <c r="K49" s="14"/>
    </row>
    <row r="50" spans="1:11" x14ac:dyDescent="0.25">
      <c r="A50" s="55"/>
      <c r="D50" s="59"/>
      <c r="E50" s="59"/>
      <c r="F50" s="59"/>
    </row>
    <row r="51" spans="1:11" x14ac:dyDescent="0.25">
      <c r="C51" s="15"/>
      <c r="D51" s="52"/>
      <c r="E51" s="52"/>
      <c r="F51" s="52"/>
      <c r="K51" s="14"/>
    </row>
    <row r="52" spans="1:11" x14ac:dyDescent="0.25">
      <c r="K52" s="14"/>
    </row>
    <row r="53" spans="1:11" x14ac:dyDescent="0.25">
      <c r="D53" s="52"/>
      <c r="E53" s="52"/>
      <c r="F53" s="52"/>
    </row>
    <row r="54" spans="1:11" x14ac:dyDescent="0.25">
      <c r="K54" s="14"/>
    </row>
    <row r="55" spans="1:11" x14ac:dyDescent="0.25">
      <c r="C55" s="15"/>
      <c r="D55" s="52"/>
      <c r="E55" s="52"/>
      <c r="F55" s="52"/>
    </row>
    <row r="56" spans="1:11" x14ac:dyDescent="0.25">
      <c r="K56" s="14"/>
    </row>
    <row r="57" spans="1:11" x14ac:dyDescent="0.25">
      <c r="K57" s="14"/>
    </row>
    <row r="58" spans="1:11" x14ac:dyDescent="0.25">
      <c r="K58" s="14"/>
    </row>
    <row r="59" spans="1:11" x14ac:dyDescent="0.25">
      <c r="K59" s="14"/>
    </row>
    <row r="61" spans="1:11" x14ac:dyDescent="0.25">
      <c r="C61" s="15"/>
      <c r="D61" s="52"/>
      <c r="E61" s="52"/>
      <c r="F61" s="52"/>
    </row>
  </sheetData>
  <mergeCells count="1">
    <mergeCell ref="G38:G3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2"/>
  <sheetViews>
    <sheetView topLeftCell="A3" zoomScale="120" zoomScaleNormal="120" workbookViewId="0">
      <selection activeCell="C19" sqref="C19"/>
    </sheetView>
  </sheetViews>
  <sheetFormatPr defaultRowHeight="15" x14ac:dyDescent="0.25"/>
  <cols>
    <col min="1" max="1" width="8.85546875" customWidth="1"/>
    <col min="2" max="2" width="20.7109375" bestFit="1" customWidth="1"/>
    <col min="3" max="3" width="33.85546875" bestFit="1" customWidth="1"/>
    <col min="4" max="4" width="12.7109375" style="44" customWidth="1"/>
    <col min="5" max="5" width="10.28515625" bestFit="1" customWidth="1"/>
  </cols>
  <sheetData>
    <row r="1" spans="1:5" s="12" customFormat="1" ht="37.5" customHeight="1" x14ac:dyDescent="0.25">
      <c r="A1" s="12" t="s">
        <v>31</v>
      </c>
      <c r="B1" s="12" t="s">
        <v>65</v>
      </c>
      <c r="C1" s="12" t="s">
        <v>66</v>
      </c>
      <c r="D1" s="13" t="s">
        <v>67</v>
      </c>
    </row>
    <row r="2" spans="1:5" x14ac:dyDescent="0.25">
      <c r="A2" s="43">
        <v>44691</v>
      </c>
      <c r="B2" t="s">
        <v>101</v>
      </c>
      <c r="C2" t="s">
        <v>26</v>
      </c>
      <c r="D2" s="44">
        <v>8250</v>
      </c>
      <c r="E2" s="43"/>
    </row>
    <row r="3" spans="1:5" x14ac:dyDescent="0.25">
      <c r="A3" s="43">
        <v>44677</v>
      </c>
      <c r="B3" t="s">
        <v>68</v>
      </c>
      <c r="C3" t="s">
        <v>69</v>
      </c>
      <c r="D3" s="44">
        <v>23.39</v>
      </c>
      <c r="E3" s="43"/>
    </row>
    <row r="4" spans="1:5" x14ac:dyDescent="0.25">
      <c r="A4" s="43">
        <v>44684</v>
      </c>
      <c r="B4" t="s">
        <v>81</v>
      </c>
      <c r="C4" t="s">
        <v>70</v>
      </c>
      <c r="D4" s="44">
        <v>18.77</v>
      </c>
      <c r="E4" s="43"/>
    </row>
    <row r="5" spans="1:5" x14ac:dyDescent="0.25">
      <c r="A5" s="43">
        <v>44680</v>
      </c>
      <c r="B5" t="s">
        <v>68</v>
      </c>
      <c r="C5" t="s">
        <v>100</v>
      </c>
      <c r="D5" s="44">
        <v>6083</v>
      </c>
      <c r="E5" s="43"/>
    </row>
    <row r="6" spans="1:5" x14ac:dyDescent="0.25">
      <c r="A6" s="43"/>
      <c r="C6" s="45">
        <v>44682</v>
      </c>
      <c r="D6" s="46">
        <f>SUM(D2:D5)</f>
        <v>14375.16</v>
      </c>
      <c r="E6" s="43"/>
    </row>
    <row r="7" spans="1:5" x14ac:dyDescent="0.25">
      <c r="A7" s="43">
        <v>44725</v>
      </c>
      <c r="B7" t="s">
        <v>71</v>
      </c>
      <c r="C7" t="s">
        <v>90</v>
      </c>
      <c r="D7" s="47">
        <v>597.47</v>
      </c>
      <c r="E7" s="43"/>
    </row>
    <row r="8" spans="1:5" x14ac:dyDescent="0.25">
      <c r="A8" s="43">
        <v>44727</v>
      </c>
      <c r="B8" t="s">
        <v>68</v>
      </c>
      <c r="C8" s="108" t="s">
        <v>26</v>
      </c>
      <c r="D8" s="109">
        <v>657.52</v>
      </c>
      <c r="E8" s="43"/>
    </row>
    <row r="9" spans="1:5" x14ac:dyDescent="0.25">
      <c r="A9" s="43"/>
      <c r="C9" s="84">
        <v>44743</v>
      </c>
      <c r="D9" s="46">
        <f>SUM(D6:D8)</f>
        <v>15630.15</v>
      </c>
      <c r="E9" s="43"/>
    </row>
    <row r="10" spans="1:5" x14ac:dyDescent="0.25">
      <c r="A10" s="43">
        <v>44730</v>
      </c>
      <c r="B10" t="s">
        <v>159</v>
      </c>
      <c r="C10" s="123" t="s">
        <v>80</v>
      </c>
      <c r="D10" s="124">
        <v>20.8</v>
      </c>
      <c r="E10" s="43"/>
    </row>
    <row r="11" spans="1:5" x14ac:dyDescent="0.25">
      <c r="A11" s="43">
        <v>44816</v>
      </c>
      <c r="B11" t="s">
        <v>160</v>
      </c>
      <c r="C11" s="48" t="s">
        <v>161</v>
      </c>
      <c r="D11" s="87">
        <v>1.54</v>
      </c>
      <c r="E11" s="43"/>
    </row>
    <row r="12" spans="1:5" x14ac:dyDescent="0.25">
      <c r="A12" s="43">
        <v>44816</v>
      </c>
      <c r="B12" t="s">
        <v>162</v>
      </c>
      <c r="C12" s="48" t="s">
        <v>163</v>
      </c>
      <c r="D12" s="87">
        <v>10</v>
      </c>
      <c r="E12" s="43"/>
    </row>
    <row r="13" spans="1:5" x14ac:dyDescent="0.25">
      <c r="A13" s="43">
        <v>44824</v>
      </c>
      <c r="B13" t="s">
        <v>171</v>
      </c>
      <c r="C13" s="48" t="s">
        <v>163</v>
      </c>
      <c r="D13" s="87">
        <v>10</v>
      </c>
      <c r="E13" s="43"/>
    </row>
    <row r="14" spans="1:5" x14ac:dyDescent="0.25">
      <c r="A14" s="43">
        <v>44831</v>
      </c>
      <c r="B14" t="s">
        <v>170</v>
      </c>
      <c r="C14" s="48" t="s">
        <v>163</v>
      </c>
      <c r="D14" s="87">
        <v>10</v>
      </c>
      <c r="E14" s="43"/>
    </row>
    <row r="15" spans="1:5" x14ac:dyDescent="0.25">
      <c r="A15" s="43"/>
      <c r="C15" s="84">
        <v>44805</v>
      </c>
      <c r="D15" s="46">
        <f>SUM(D9:D14)</f>
        <v>15682.49</v>
      </c>
      <c r="E15" s="43"/>
    </row>
    <row r="16" spans="1:5" x14ac:dyDescent="0.25">
      <c r="A16" s="43">
        <v>44847</v>
      </c>
      <c r="B16" t="s">
        <v>172</v>
      </c>
      <c r="C16" s="48" t="s">
        <v>163</v>
      </c>
      <c r="D16" s="87">
        <v>10</v>
      </c>
      <c r="E16" s="43"/>
    </row>
    <row r="17" spans="1:5" x14ac:dyDescent="0.25">
      <c r="A17" s="43"/>
      <c r="C17" s="84">
        <v>44866</v>
      </c>
      <c r="D17" s="46">
        <f>SUM(D15:D16)</f>
        <v>15692.49</v>
      </c>
      <c r="E17" s="43"/>
    </row>
    <row r="18" spans="1:5" x14ac:dyDescent="0.25">
      <c r="A18" s="43"/>
      <c r="C18" s="45"/>
      <c r="D18" s="46"/>
      <c r="E18" s="43"/>
    </row>
    <row r="19" spans="1:5" x14ac:dyDescent="0.25">
      <c r="A19" s="43"/>
      <c r="C19" s="48"/>
      <c r="D19" s="49"/>
      <c r="E19" s="43"/>
    </row>
    <row r="20" spans="1:5" x14ac:dyDescent="0.25">
      <c r="A20" s="43"/>
      <c r="C20" s="48"/>
      <c r="D20" s="49"/>
      <c r="E20" s="43"/>
    </row>
    <row r="21" spans="1:5" x14ac:dyDescent="0.25">
      <c r="A21" s="43"/>
      <c r="C21" s="88"/>
      <c r="D21" s="89"/>
      <c r="E21" s="43"/>
    </row>
    <row r="22" spans="1:5" s="50" customFormat="1" x14ac:dyDescent="0.25">
      <c r="A22" s="43"/>
      <c r="B22"/>
      <c r="C22" s="84"/>
      <c r="D22" s="46"/>
      <c r="E22" s="43"/>
    </row>
    <row r="23" spans="1:5" x14ac:dyDescent="0.25">
      <c r="A23" s="43"/>
      <c r="D23" s="49"/>
      <c r="E23" s="43"/>
    </row>
    <row r="24" spans="1:5" x14ac:dyDescent="0.25">
      <c r="A24" s="43"/>
      <c r="C24" s="91"/>
      <c r="D24" s="92"/>
    </row>
    <row r="25" spans="1:5" x14ac:dyDescent="0.25">
      <c r="A25" s="93"/>
      <c r="E25" s="43"/>
    </row>
    <row r="26" spans="1:5" x14ac:dyDescent="0.25">
      <c r="C26" s="45"/>
      <c r="D26" s="46"/>
    </row>
    <row r="27" spans="1:5" x14ac:dyDescent="0.25">
      <c r="A27" s="43"/>
      <c r="E27" s="43"/>
    </row>
    <row r="28" spans="1:5" x14ac:dyDescent="0.25">
      <c r="A28" s="43"/>
      <c r="C28" s="99"/>
      <c r="D28" s="100"/>
    </row>
    <row r="29" spans="1:5" x14ac:dyDescent="0.25">
      <c r="A29" s="43"/>
      <c r="C29" s="84"/>
      <c r="D29" s="101"/>
      <c r="E29" s="43"/>
    </row>
    <row r="30" spans="1:5" x14ac:dyDescent="0.25">
      <c r="C30" s="50"/>
      <c r="D30" s="46"/>
    </row>
    <row r="31" spans="1:5" x14ac:dyDescent="0.25">
      <c r="A31" s="43"/>
      <c r="E31" s="43"/>
    </row>
    <row r="32" spans="1:5" x14ac:dyDescent="0.25">
      <c r="C32" s="50"/>
      <c r="D32" s="46"/>
    </row>
    <row r="42" ht="17.45" customHeight="1" x14ac:dyDescent="0.25"/>
    <row r="52" ht="19.899999999999999" customHeight="1" x14ac:dyDescent="0.25"/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topLeftCell="A12" zoomScale="120" zoomScaleNormal="120" workbookViewId="0">
      <selection activeCell="C23" sqref="C23"/>
    </sheetView>
  </sheetViews>
  <sheetFormatPr defaultColWidth="11.5703125" defaultRowHeight="15" x14ac:dyDescent="0.25"/>
  <cols>
    <col min="2" max="2" width="20" customWidth="1"/>
    <col min="3" max="3" width="19.42578125" customWidth="1"/>
    <col min="4" max="4" width="22.42578125" customWidth="1"/>
    <col min="5" max="5" width="19.140625" customWidth="1"/>
  </cols>
  <sheetData>
    <row r="1" spans="1:8" x14ac:dyDescent="0.25">
      <c r="A1" s="72" t="s">
        <v>31</v>
      </c>
      <c r="B1" s="73" t="s">
        <v>45</v>
      </c>
      <c r="C1" s="74" t="s">
        <v>85</v>
      </c>
      <c r="D1" s="75" t="s">
        <v>86</v>
      </c>
      <c r="E1" s="76" t="s">
        <v>44</v>
      </c>
      <c r="F1" s="21" t="s">
        <v>46</v>
      </c>
      <c r="G1" s="21" t="s">
        <v>27</v>
      </c>
      <c r="H1" s="21" t="s">
        <v>73</v>
      </c>
    </row>
    <row r="2" spans="1:8" x14ac:dyDescent="0.25">
      <c r="A2" s="2">
        <v>44706</v>
      </c>
      <c r="B2" t="s">
        <v>87</v>
      </c>
      <c r="C2">
        <v>206953796</v>
      </c>
      <c r="D2" t="s">
        <v>88</v>
      </c>
      <c r="E2" t="s">
        <v>80</v>
      </c>
      <c r="F2">
        <v>9.99</v>
      </c>
      <c r="G2">
        <v>1.67</v>
      </c>
      <c r="H2">
        <v>8.32</v>
      </c>
    </row>
    <row r="3" spans="1:8" x14ac:dyDescent="0.25">
      <c r="A3" s="2">
        <v>44706</v>
      </c>
      <c r="B3" t="s">
        <v>87</v>
      </c>
      <c r="C3">
        <v>206953796</v>
      </c>
      <c r="D3" t="s">
        <v>88</v>
      </c>
      <c r="E3" t="s">
        <v>80</v>
      </c>
      <c r="F3">
        <v>9.99</v>
      </c>
      <c r="G3">
        <v>1.67</v>
      </c>
      <c r="H3">
        <v>8.32</v>
      </c>
    </row>
    <row r="4" spans="1:8" x14ac:dyDescent="0.25">
      <c r="A4" s="2">
        <v>44656</v>
      </c>
      <c r="B4" t="s">
        <v>102</v>
      </c>
      <c r="C4">
        <v>559097889</v>
      </c>
      <c r="D4" t="s">
        <v>88</v>
      </c>
      <c r="E4" t="s">
        <v>83</v>
      </c>
      <c r="F4">
        <v>21.04</v>
      </c>
      <c r="G4">
        <v>1</v>
      </c>
      <c r="H4">
        <v>20.04</v>
      </c>
    </row>
    <row r="5" spans="1:8" x14ac:dyDescent="0.25">
      <c r="A5" s="2">
        <v>44672</v>
      </c>
      <c r="B5" t="s">
        <v>103</v>
      </c>
      <c r="C5">
        <v>732211284</v>
      </c>
      <c r="D5" t="s">
        <v>88</v>
      </c>
      <c r="E5" t="s">
        <v>97</v>
      </c>
      <c r="F5">
        <v>9900</v>
      </c>
      <c r="G5">
        <v>1650</v>
      </c>
      <c r="H5">
        <v>8250</v>
      </c>
    </row>
    <row r="6" spans="1:8" x14ac:dyDescent="0.25">
      <c r="A6" s="2">
        <v>44697</v>
      </c>
      <c r="B6" t="s">
        <v>105</v>
      </c>
      <c r="C6">
        <v>724594615</v>
      </c>
      <c r="D6" t="s">
        <v>106</v>
      </c>
      <c r="E6" t="s">
        <v>107</v>
      </c>
      <c r="F6">
        <v>59.99</v>
      </c>
      <c r="G6">
        <v>10</v>
      </c>
      <c r="H6">
        <v>49.99</v>
      </c>
    </row>
    <row r="7" spans="1:8" x14ac:dyDescent="0.25">
      <c r="A7" s="2">
        <v>44769</v>
      </c>
      <c r="B7" t="s">
        <v>87</v>
      </c>
      <c r="C7">
        <v>206953796</v>
      </c>
      <c r="D7" t="s">
        <v>88</v>
      </c>
      <c r="E7" t="s">
        <v>80</v>
      </c>
      <c r="F7">
        <v>9.99</v>
      </c>
      <c r="G7">
        <v>1.67</v>
      </c>
      <c r="H7">
        <v>8.32</v>
      </c>
    </row>
    <row r="8" spans="1:8" x14ac:dyDescent="0.25">
      <c r="A8" s="2">
        <v>44769</v>
      </c>
      <c r="B8" t="s">
        <v>87</v>
      </c>
      <c r="C8">
        <v>206953796</v>
      </c>
      <c r="D8" t="s">
        <v>88</v>
      </c>
      <c r="E8" t="s">
        <v>80</v>
      </c>
      <c r="F8">
        <v>9.99</v>
      </c>
      <c r="G8">
        <v>1.67</v>
      </c>
      <c r="H8">
        <v>8.32</v>
      </c>
    </row>
    <row r="9" spans="1:8" x14ac:dyDescent="0.25">
      <c r="A9" s="2">
        <v>44769</v>
      </c>
      <c r="B9" t="s">
        <v>111</v>
      </c>
      <c r="C9">
        <v>493226241</v>
      </c>
      <c r="D9" t="s">
        <v>106</v>
      </c>
      <c r="E9" t="s">
        <v>112</v>
      </c>
      <c r="F9">
        <v>3.98</v>
      </c>
      <c r="G9">
        <v>0.66</v>
      </c>
      <c r="H9">
        <v>3.32</v>
      </c>
    </row>
    <row r="10" spans="1:8" x14ac:dyDescent="0.25">
      <c r="A10" s="2">
        <v>44692</v>
      </c>
      <c r="B10" t="s">
        <v>103</v>
      </c>
      <c r="C10">
        <v>732211284</v>
      </c>
      <c r="D10" t="s">
        <v>88</v>
      </c>
      <c r="E10" t="s">
        <v>113</v>
      </c>
      <c r="F10">
        <v>568.20000000000005</v>
      </c>
      <c r="G10">
        <v>70</v>
      </c>
      <c r="H10">
        <v>498.2</v>
      </c>
    </row>
    <row r="11" spans="1:8" x14ac:dyDescent="0.25">
      <c r="A11" s="2">
        <v>44715</v>
      </c>
      <c r="B11" t="s">
        <v>114</v>
      </c>
      <c r="C11">
        <v>350396892</v>
      </c>
      <c r="D11" t="s">
        <v>106</v>
      </c>
      <c r="E11" t="s">
        <v>115</v>
      </c>
      <c r="F11">
        <v>49.9</v>
      </c>
      <c r="G11">
        <v>8.32</v>
      </c>
      <c r="H11">
        <v>41.58</v>
      </c>
    </row>
    <row r="12" spans="1:8" x14ac:dyDescent="0.25">
      <c r="A12" s="2">
        <v>44715</v>
      </c>
      <c r="B12" t="s">
        <v>116</v>
      </c>
      <c r="C12">
        <v>344574047</v>
      </c>
      <c r="D12" t="s">
        <v>106</v>
      </c>
      <c r="E12" t="s">
        <v>115</v>
      </c>
      <c r="F12">
        <v>39.479999999999997</v>
      </c>
      <c r="G12">
        <v>6.58</v>
      </c>
      <c r="H12">
        <v>32.9</v>
      </c>
    </row>
    <row r="13" spans="1:8" x14ac:dyDescent="0.25">
      <c r="A13" s="2">
        <v>44715</v>
      </c>
      <c r="B13" t="s">
        <v>117</v>
      </c>
      <c r="C13">
        <v>427928617</v>
      </c>
      <c r="D13" t="s">
        <v>106</v>
      </c>
      <c r="E13" t="s">
        <v>115</v>
      </c>
      <c r="F13">
        <v>20</v>
      </c>
      <c r="G13">
        <v>3.33</v>
      </c>
      <c r="H13">
        <v>16.670000000000002</v>
      </c>
    </row>
    <row r="14" spans="1:8" x14ac:dyDescent="0.25">
      <c r="A14" s="2">
        <v>44715</v>
      </c>
      <c r="B14" t="s">
        <v>118</v>
      </c>
      <c r="C14">
        <v>776331513</v>
      </c>
      <c r="D14" t="s">
        <v>106</v>
      </c>
      <c r="E14" t="s">
        <v>115</v>
      </c>
      <c r="F14">
        <v>218.4</v>
      </c>
      <c r="G14">
        <v>36.4</v>
      </c>
      <c r="H14">
        <v>182</v>
      </c>
    </row>
    <row r="15" spans="1:8" x14ac:dyDescent="0.25">
      <c r="A15" s="2">
        <v>44715</v>
      </c>
      <c r="B15" t="s">
        <v>119</v>
      </c>
      <c r="C15">
        <v>979792529</v>
      </c>
      <c r="D15" t="s">
        <v>106</v>
      </c>
      <c r="E15" t="s">
        <v>115</v>
      </c>
      <c r="F15">
        <v>52.88</v>
      </c>
      <c r="G15">
        <v>8.81</v>
      </c>
      <c r="H15">
        <v>44.07</v>
      </c>
    </row>
    <row r="16" spans="1:8" x14ac:dyDescent="0.25">
      <c r="A16" s="2">
        <v>44762</v>
      </c>
      <c r="B16" t="s">
        <v>120</v>
      </c>
      <c r="C16">
        <v>155847044</v>
      </c>
      <c r="D16" t="s">
        <v>88</v>
      </c>
      <c r="E16" t="s">
        <v>121</v>
      </c>
      <c r="F16">
        <v>137.59</v>
      </c>
      <c r="G16">
        <v>22.93</v>
      </c>
      <c r="H16">
        <v>114.66</v>
      </c>
    </row>
    <row r="17" spans="1:8" x14ac:dyDescent="0.25">
      <c r="A17" s="2">
        <v>44746</v>
      </c>
      <c r="B17" t="s">
        <v>132</v>
      </c>
      <c r="C17">
        <v>673583601</v>
      </c>
      <c r="D17" t="s">
        <v>106</v>
      </c>
      <c r="E17" t="s">
        <v>133</v>
      </c>
      <c r="F17">
        <v>6</v>
      </c>
      <c r="G17">
        <v>1</v>
      </c>
      <c r="H17">
        <v>5</v>
      </c>
    </row>
    <row r="18" spans="1:8" x14ac:dyDescent="0.25">
      <c r="A18" s="2">
        <v>44801</v>
      </c>
      <c r="B18" t="s">
        <v>87</v>
      </c>
      <c r="C18">
        <v>206953796</v>
      </c>
      <c r="D18" t="s">
        <v>88</v>
      </c>
      <c r="E18" t="s">
        <v>80</v>
      </c>
      <c r="F18">
        <v>9.99</v>
      </c>
      <c r="G18">
        <v>1.67</v>
      </c>
      <c r="H18">
        <v>8.32</v>
      </c>
    </row>
    <row r="19" spans="1:8" x14ac:dyDescent="0.25">
      <c r="A19" s="2">
        <v>44832</v>
      </c>
      <c r="B19" t="s">
        <v>87</v>
      </c>
      <c r="C19">
        <v>206953796</v>
      </c>
      <c r="D19" t="s">
        <v>88</v>
      </c>
      <c r="E19" t="s">
        <v>80</v>
      </c>
      <c r="F19">
        <v>9.99</v>
      </c>
      <c r="G19">
        <v>1.67</v>
      </c>
      <c r="H19">
        <v>8.32</v>
      </c>
    </row>
    <row r="20" spans="1:8" x14ac:dyDescent="0.25">
      <c r="A20" s="2">
        <v>44841</v>
      </c>
      <c r="B20" t="s">
        <v>87</v>
      </c>
      <c r="C20">
        <v>206953796</v>
      </c>
      <c r="D20" t="s">
        <v>88</v>
      </c>
      <c r="E20" t="s">
        <v>80</v>
      </c>
      <c r="F20">
        <v>9.99</v>
      </c>
      <c r="G20">
        <v>1.67</v>
      </c>
      <c r="H20">
        <v>8.32</v>
      </c>
    </row>
    <row r="21" spans="1:8" x14ac:dyDescent="0.25">
      <c r="A21" s="2">
        <v>44870</v>
      </c>
      <c r="B21" t="s">
        <v>87</v>
      </c>
      <c r="C21">
        <v>206953796</v>
      </c>
      <c r="D21" t="s">
        <v>88</v>
      </c>
      <c r="E21" t="s">
        <v>80</v>
      </c>
      <c r="F21">
        <v>9.99</v>
      </c>
      <c r="G21">
        <v>1.67</v>
      </c>
      <c r="H21">
        <v>8.32</v>
      </c>
    </row>
    <row r="22" spans="1:8" x14ac:dyDescent="0.25">
      <c r="A22" s="2">
        <v>44805</v>
      </c>
      <c r="B22" t="s">
        <v>76</v>
      </c>
      <c r="C22">
        <v>825023265</v>
      </c>
      <c r="D22" t="s">
        <v>88</v>
      </c>
      <c r="E22" t="s">
        <v>173</v>
      </c>
      <c r="F22">
        <v>22.8</v>
      </c>
      <c r="G22">
        <v>3.8</v>
      </c>
      <c r="H22">
        <v>19</v>
      </c>
    </row>
    <row r="23" spans="1:8" x14ac:dyDescent="0.25">
      <c r="A23" s="2"/>
    </row>
    <row r="24" spans="1:8" x14ac:dyDescent="0.25">
      <c r="A24" s="2"/>
    </row>
    <row r="25" spans="1:8" x14ac:dyDescent="0.25">
      <c r="A25" s="2"/>
    </row>
    <row r="26" spans="1:8" x14ac:dyDescent="0.25">
      <c r="A26" s="2"/>
    </row>
    <row r="27" spans="1:8" x14ac:dyDescent="0.25">
      <c r="F27" s="2"/>
      <c r="G27" s="39"/>
    </row>
  </sheetData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D59E4-2C01-4520-B874-2419937FF545}">
  <dimension ref="A1:F43"/>
  <sheetViews>
    <sheetView topLeftCell="A25" workbookViewId="0">
      <selection activeCell="E42" sqref="E42:E43"/>
    </sheetView>
  </sheetViews>
  <sheetFormatPr defaultColWidth="9.140625" defaultRowHeight="15.75" x14ac:dyDescent="0.25"/>
  <cols>
    <col min="1" max="1" width="38.28515625" style="22" bestFit="1" customWidth="1"/>
    <col min="2" max="2" width="15.140625" style="22" bestFit="1" customWidth="1"/>
    <col min="3" max="3" width="12.5703125" style="22" customWidth="1"/>
    <col min="4" max="4" width="16" style="24" bestFit="1" customWidth="1"/>
    <col min="5" max="5" width="12.7109375" style="22" bestFit="1" customWidth="1"/>
    <col min="6" max="6" width="9.5703125" style="22" bestFit="1" customWidth="1"/>
    <col min="7" max="7" width="9.140625" style="22"/>
    <col min="8" max="8" width="11.28515625" style="22" bestFit="1" customWidth="1"/>
    <col min="9" max="15" width="9.140625" style="22"/>
    <col min="16" max="16" width="10.42578125" style="22" customWidth="1"/>
    <col min="17" max="16384" width="9.140625" style="22"/>
  </cols>
  <sheetData>
    <row r="1" spans="1:6" ht="23.25" x14ac:dyDescent="0.35">
      <c r="B1" s="23" t="s">
        <v>89</v>
      </c>
      <c r="C1" s="23"/>
    </row>
    <row r="2" spans="1:6" x14ac:dyDescent="0.25">
      <c r="B2" s="25"/>
    </row>
    <row r="3" spans="1:6" ht="23.25" x14ac:dyDescent="0.35">
      <c r="A3" s="23" t="s">
        <v>47</v>
      </c>
      <c r="D3" s="77">
        <v>44866</v>
      </c>
    </row>
    <row r="4" spans="1:6" x14ac:dyDescent="0.25">
      <c r="C4" s="25"/>
      <c r="D4" s="26"/>
    </row>
    <row r="5" spans="1:6" x14ac:dyDescent="0.25">
      <c r="A5" s="25" t="s">
        <v>48</v>
      </c>
    </row>
    <row r="6" spans="1:6" x14ac:dyDescent="0.25">
      <c r="A6" s="22" t="s">
        <v>64</v>
      </c>
      <c r="B6" s="27"/>
      <c r="D6" s="24">
        <v>22988.23</v>
      </c>
    </row>
    <row r="7" spans="1:6" x14ac:dyDescent="0.25">
      <c r="F7" s="28"/>
    </row>
    <row r="8" spans="1:6" ht="16.5" thickBot="1" x14ac:dyDescent="0.3">
      <c r="C8" s="25" t="s">
        <v>49</v>
      </c>
      <c r="D8" s="33">
        <v>22988.23</v>
      </c>
    </row>
    <row r="9" spans="1:6" ht="16.5" thickTop="1" x14ac:dyDescent="0.25">
      <c r="A9" s="25" t="s">
        <v>50</v>
      </c>
    </row>
    <row r="10" spans="1:6" x14ac:dyDescent="0.25">
      <c r="A10" s="12"/>
      <c r="B10" s="16"/>
      <c r="C10" s="30"/>
    </row>
    <row r="11" spans="1:6" x14ac:dyDescent="0.25">
      <c r="A11" s="12" t="s">
        <v>78</v>
      </c>
      <c r="B11" s="16"/>
      <c r="C11" s="56">
        <v>49.23</v>
      </c>
    </row>
    <row r="12" spans="1:6" x14ac:dyDescent="0.25">
      <c r="A12" s="12" t="s">
        <v>76</v>
      </c>
      <c r="B12" s="16"/>
      <c r="C12" s="67">
        <v>22.8</v>
      </c>
    </row>
    <row r="13" spans="1:6" x14ac:dyDescent="0.25">
      <c r="A13" s="12" t="s">
        <v>167</v>
      </c>
      <c r="B13" s="16"/>
      <c r="C13" s="67">
        <v>300</v>
      </c>
    </row>
    <row r="14" spans="1:6" x14ac:dyDescent="0.25">
      <c r="A14" s="12"/>
      <c r="B14" s="16"/>
      <c r="C14" s="67"/>
    </row>
    <row r="15" spans="1:6" x14ac:dyDescent="0.25">
      <c r="A15" s="12"/>
      <c r="B15" s="16"/>
      <c r="C15" s="67"/>
    </row>
    <row r="16" spans="1:6" x14ac:dyDescent="0.25">
      <c r="A16" s="12"/>
      <c r="B16" s="16"/>
      <c r="C16" s="67"/>
    </row>
    <row r="17" spans="1:4" x14ac:dyDescent="0.25">
      <c r="A17" s="19"/>
      <c r="B17" s="16"/>
      <c r="C17" s="20"/>
    </row>
    <row r="18" spans="1:4" ht="16.5" thickBot="1" x14ac:dyDescent="0.3">
      <c r="A18" s="12"/>
      <c r="C18" s="31">
        <f>SUM(C11:C17)</f>
        <v>372.03</v>
      </c>
    </row>
    <row r="19" spans="1:4" ht="16.5" thickTop="1" x14ac:dyDescent="0.25">
      <c r="A19" s="12"/>
      <c r="C19" s="20"/>
    </row>
    <row r="20" spans="1:4" x14ac:dyDescent="0.25">
      <c r="A20" s="12"/>
      <c r="C20" s="20"/>
    </row>
    <row r="21" spans="1:4" x14ac:dyDescent="0.25">
      <c r="A21" s="80" t="s">
        <v>136</v>
      </c>
      <c r="C21" s="20"/>
    </row>
    <row r="22" spans="1:4" x14ac:dyDescent="0.25">
      <c r="A22" s="12"/>
      <c r="C22" s="20"/>
    </row>
    <row r="23" spans="1:4" x14ac:dyDescent="0.25">
      <c r="A23" s="12"/>
      <c r="B23" s="20"/>
      <c r="C23" s="97"/>
    </row>
    <row r="24" spans="1:4" ht="16.5" thickBot="1" x14ac:dyDescent="0.3">
      <c r="A24" s="12"/>
      <c r="C24" s="31">
        <f>SUM(C21:C23)</f>
        <v>0</v>
      </c>
    </row>
    <row r="25" spans="1:4" ht="16.5" thickTop="1" x14ac:dyDescent="0.25">
      <c r="A25" s="12"/>
      <c r="C25" s="20"/>
    </row>
    <row r="26" spans="1:4" x14ac:dyDescent="0.25">
      <c r="A26" s="12"/>
      <c r="C26" s="20"/>
    </row>
    <row r="27" spans="1:4" ht="16.5" thickBot="1" x14ac:dyDescent="0.3">
      <c r="B27" s="32"/>
      <c r="D27" s="33">
        <f>D8-C18+C24</f>
        <v>22616.2</v>
      </c>
    </row>
    <row r="28" spans="1:4" ht="16.5" thickTop="1" x14ac:dyDescent="0.25"/>
    <row r="29" spans="1:4" x14ac:dyDescent="0.25">
      <c r="C29" s="24"/>
    </row>
    <row r="30" spans="1:4" x14ac:dyDescent="0.25">
      <c r="A30" s="25" t="s">
        <v>51</v>
      </c>
      <c r="B30" s="25"/>
    </row>
    <row r="31" spans="1:4" x14ac:dyDescent="0.25">
      <c r="A31" s="25" t="s">
        <v>104</v>
      </c>
      <c r="D31" s="34">
        <v>22032.86</v>
      </c>
    </row>
    <row r="32" spans="1:4" x14ac:dyDescent="0.25">
      <c r="A32" s="22" t="s">
        <v>52</v>
      </c>
      <c r="B32" s="35">
        <v>15109.15</v>
      </c>
      <c r="D32" s="24">
        <f>SUM(C29:C31)</f>
        <v>0</v>
      </c>
    </row>
    <row r="33" spans="1:6" x14ac:dyDescent="0.25">
      <c r="A33" s="22" t="s">
        <v>53</v>
      </c>
      <c r="B33" s="35">
        <v>15692.49</v>
      </c>
    </row>
    <row r="34" spans="1:6" x14ac:dyDescent="0.25">
      <c r="B34" s="35"/>
      <c r="F34" s="35"/>
    </row>
    <row r="35" spans="1:6" ht="16.5" thickBot="1" x14ac:dyDescent="0.3">
      <c r="A35" s="25" t="s">
        <v>54</v>
      </c>
      <c r="B35" s="32">
        <v>44895</v>
      </c>
      <c r="C35" s="25"/>
      <c r="D35" s="33">
        <v>22616.2</v>
      </c>
    </row>
    <row r="36" spans="1:6" ht="16.5" thickTop="1" x14ac:dyDescent="0.25">
      <c r="D36" s="24">
        <f>D35-D27</f>
        <v>0</v>
      </c>
      <c r="E36" s="35"/>
    </row>
    <row r="37" spans="1:6" s="25" customFormat="1" x14ac:dyDescent="0.25">
      <c r="A37" s="22"/>
      <c r="B37" s="22"/>
      <c r="C37" s="22"/>
      <c r="D37" s="24"/>
      <c r="E37" s="36"/>
      <c r="F37" s="36"/>
    </row>
    <row r="38" spans="1:6" x14ac:dyDescent="0.25">
      <c r="A38" s="25" t="s">
        <v>55</v>
      </c>
      <c r="B38" s="22" t="s">
        <v>56</v>
      </c>
    </row>
    <row r="39" spans="1:6" x14ac:dyDescent="0.25">
      <c r="A39" s="25"/>
      <c r="B39" s="25" t="s">
        <v>30</v>
      </c>
      <c r="C39" s="25"/>
      <c r="D39" s="96"/>
    </row>
    <row r="40" spans="1:6" x14ac:dyDescent="0.25">
      <c r="A40" s="25"/>
      <c r="E40" s="35"/>
    </row>
    <row r="41" spans="1:6" s="25" customFormat="1" x14ac:dyDescent="0.25">
      <c r="A41" s="25" t="s">
        <v>31</v>
      </c>
      <c r="B41" s="32">
        <v>44895</v>
      </c>
      <c r="C41" s="22"/>
      <c r="D41" s="24"/>
      <c r="E41" s="36"/>
      <c r="F41" s="36"/>
    </row>
    <row r="43" spans="1:6" x14ac:dyDescent="0.25">
      <c r="A43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A0B3-44E0-4608-97A5-D9C0F4F84776}">
  <dimension ref="A1:F41"/>
  <sheetViews>
    <sheetView topLeftCell="A23" workbookViewId="0">
      <selection activeCell="H29" sqref="H29"/>
    </sheetView>
  </sheetViews>
  <sheetFormatPr defaultColWidth="9.140625" defaultRowHeight="15.75" x14ac:dyDescent="0.25"/>
  <cols>
    <col min="1" max="1" width="38.28515625" style="22" bestFit="1" customWidth="1"/>
    <col min="2" max="2" width="15.140625" style="22" bestFit="1" customWidth="1"/>
    <col min="3" max="3" width="12.5703125" style="22" customWidth="1"/>
    <col min="4" max="4" width="16" style="24" bestFit="1" customWidth="1"/>
    <col min="5" max="5" width="12.7109375" style="22" bestFit="1" customWidth="1"/>
    <col min="6" max="6" width="9.5703125" style="22" bestFit="1" customWidth="1"/>
    <col min="7" max="7" width="9.140625" style="22"/>
    <col min="8" max="8" width="11.28515625" style="22" bestFit="1" customWidth="1"/>
    <col min="9" max="15" width="9.140625" style="22"/>
    <col min="16" max="16" width="10.42578125" style="22" customWidth="1"/>
    <col min="17" max="16384" width="9.140625" style="22"/>
  </cols>
  <sheetData>
    <row r="1" spans="1:6" ht="23.25" x14ac:dyDescent="0.35">
      <c r="B1" s="23" t="s">
        <v>89</v>
      </c>
      <c r="C1" s="23"/>
    </row>
    <row r="2" spans="1:6" x14ac:dyDescent="0.25">
      <c r="B2" s="25"/>
    </row>
    <row r="3" spans="1:6" ht="23.25" x14ac:dyDescent="0.35">
      <c r="A3" s="23" t="s">
        <v>47</v>
      </c>
      <c r="D3" s="77">
        <v>44682</v>
      </c>
    </row>
    <row r="4" spans="1:6" x14ac:dyDescent="0.25">
      <c r="C4" s="25"/>
      <c r="D4" s="26"/>
    </row>
    <row r="5" spans="1:6" x14ac:dyDescent="0.25">
      <c r="A5" s="25" t="s">
        <v>48</v>
      </c>
    </row>
    <row r="6" spans="1:6" x14ac:dyDescent="0.25">
      <c r="A6" s="22" t="s">
        <v>64</v>
      </c>
      <c r="B6" s="27"/>
      <c r="D6" s="24">
        <v>36408.019999999997</v>
      </c>
    </row>
    <row r="7" spans="1:6" x14ac:dyDescent="0.25">
      <c r="F7" s="28"/>
    </row>
    <row r="8" spans="1:6" ht="16.5" thickBot="1" x14ac:dyDescent="0.3">
      <c r="C8" s="25" t="s">
        <v>49</v>
      </c>
      <c r="D8" s="29">
        <v>36408.019999999997</v>
      </c>
    </row>
    <row r="9" spans="1:6" ht="16.5" thickTop="1" x14ac:dyDescent="0.25">
      <c r="A9" s="25" t="s">
        <v>50</v>
      </c>
    </row>
    <row r="10" spans="1:6" x14ac:dyDescent="0.25">
      <c r="A10" s="12"/>
      <c r="B10" s="16"/>
      <c r="C10" s="30"/>
    </row>
    <row r="11" spans="1:6" x14ac:dyDescent="0.25">
      <c r="A11" s="12" t="s">
        <v>82</v>
      </c>
      <c r="B11" s="16"/>
      <c r="C11" s="56">
        <v>21.04</v>
      </c>
    </row>
    <row r="12" spans="1:6" x14ac:dyDescent="0.25">
      <c r="A12" s="12" t="s">
        <v>76</v>
      </c>
      <c r="B12" s="16"/>
      <c r="C12" s="67">
        <v>143.24</v>
      </c>
    </row>
    <row r="13" spans="1:6" x14ac:dyDescent="0.25">
      <c r="A13" s="12" t="s">
        <v>78</v>
      </c>
      <c r="B13" s="16"/>
      <c r="C13" s="67">
        <v>51.9</v>
      </c>
    </row>
    <row r="14" spans="1:6" x14ac:dyDescent="0.25">
      <c r="A14" s="12" t="s">
        <v>99</v>
      </c>
      <c r="B14" s="16"/>
      <c r="C14" s="67">
        <v>9900</v>
      </c>
    </row>
    <row r="15" spans="1:6" x14ac:dyDescent="0.25">
      <c r="A15" s="19"/>
      <c r="B15" s="16"/>
      <c r="C15" s="20"/>
    </row>
    <row r="16" spans="1:6" ht="16.5" thickBot="1" x14ac:dyDescent="0.3">
      <c r="A16" s="12"/>
      <c r="C16" s="31">
        <f>SUM(C11:C15)</f>
        <v>10116.18</v>
      </c>
    </row>
    <row r="17" spans="1:6" ht="16.5" thickTop="1" x14ac:dyDescent="0.25">
      <c r="A17" s="12"/>
      <c r="C17" s="20"/>
    </row>
    <row r="18" spans="1:6" x14ac:dyDescent="0.25">
      <c r="A18" s="12"/>
      <c r="C18" s="20"/>
    </row>
    <row r="19" spans="1:6" x14ac:dyDescent="0.25">
      <c r="A19" s="12"/>
      <c r="C19" s="20"/>
    </row>
    <row r="20" spans="1:6" x14ac:dyDescent="0.25">
      <c r="A20" s="12"/>
      <c r="C20" s="20"/>
    </row>
    <row r="21" spans="1:6" x14ac:dyDescent="0.25">
      <c r="A21" s="12"/>
      <c r="B21" s="20"/>
      <c r="C21" s="97"/>
    </row>
    <row r="22" spans="1:6" ht="16.5" thickBot="1" x14ac:dyDescent="0.3">
      <c r="A22" s="12"/>
      <c r="C22" s="31">
        <f>SUM(C19:C21)</f>
        <v>0</v>
      </c>
    </row>
    <row r="23" spans="1:6" ht="16.5" thickTop="1" x14ac:dyDescent="0.25">
      <c r="A23" s="12"/>
      <c r="C23" s="20"/>
    </row>
    <row r="24" spans="1:6" x14ac:dyDescent="0.25">
      <c r="A24" s="12"/>
      <c r="C24" s="20"/>
    </row>
    <row r="25" spans="1:6" ht="16.5" thickBot="1" x14ac:dyDescent="0.3">
      <c r="B25" s="32"/>
      <c r="D25" s="33">
        <f>D8-C16+C22</f>
        <v>26291.839999999997</v>
      </c>
    </row>
    <row r="26" spans="1:6" ht="16.5" thickTop="1" x14ac:dyDescent="0.25"/>
    <row r="27" spans="1:6" x14ac:dyDescent="0.25">
      <c r="C27" s="24"/>
    </row>
    <row r="28" spans="1:6" x14ac:dyDescent="0.25">
      <c r="A28" s="25" t="s">
        <v>51</v>
      </c>
      <c r="B28" s="25"/>
    </row>
    <row r="29" spans="1:6" x14ac:dyDescent="0.25">
      <c r="A29" s="25" t="s">
        <v>104</v>
      </c>
      <c r="D29" s="34">
        <v>22032.86</v>
      </c>
    </row>
    <row r="30" spans="1:6" x14ac:dyDescent="0.25">
      <c r="A30" s="22" t="s">
        <v>52</v>
      </c>
      <c r="B30" s="35">
        <v>10116.18</v>
      </c>
      <c r="D30" s="24">
        <f>SUM(C27:C29)</f>
        <v>0</v>
      </c>
    </row>
    <row r="31" spans="1:6" x14ac:dyDescent="0.25">
      <c r="A31" s="22" t="s">
        <v>53</v>
      </c>
      <c r="B31" s="35">
        <v>14375.16</v>
      </c>
    </row>
    <row r="32" spans="1:6" x14ac:dyDescent="0.25">
      <c r="B32" s="35"/>
      <c r="F32" s="35"/>
    </row>
    <row r="33" spans="1:6" ht="16.5" thickBot="1" x14ac:dyDescent="0.3">
      <c r="A33" s="25" t="s">
        <v>54</v>
      </c>
      <c r="B33" s="32">
        <v>44691</v>
      </c>
      <c r="C33" s="25"/>
      <c r="D33" s="33">
        <f>D29-B30+B31</f>
        <v>26291.84</v>
      </c>
    </row>
    <row r="34" spans="1:6" ht="16.5" thickTop="1" x14ac:dyDescent="0.25">
      <c r="D34" s="24">
        <f>D33-D25</f>
        <v>0</v>
      </c>
      <c r="E34" s="35"/>
    </row>
    <row r="35" spans="1:6" s="25" customFormat="1" x14ac:dyDescent="0.25">
      <c r="A35" s="22"/>
      <c r="B35" s="22"/>
      <c r="C35" s="22"/>
      <c r="D35" s="24"/>
      <c r="E35" s="36"/>
      <c r="F35" s="36"/>
    </row>
    <row r="36" spans="1:6" x14ac:dyDescent="0.25">
      <c r="A36" s="25" t="s">
        <v>55</v>
      </c>
      <c r="B36" s="22" t="s">
        <v>56</v>
      </c>
    </row>
    <row r="37" spans="1:6" x14ac:dyDescent="0.25">
      <c r="A37" s="25"/>
      <c r="B37" s="25" t="s">
        <v>30</v>
      </c>
      <c r="C37" s="25"/>
      <c r="D37" s="96"/>
    </row>
    <row r="38" spans="1:6" x14ac:dyDescent="0.25">
      <c r="A38" s="25"/>
      <c r="E38" s="35"/>
    </row>
    <row r="39" spans="1:6" s="25" customFormat="1" x14ac:dyDescent="0.25">
      <c r="A39" s="25" t="s">
        <v>31</v>
      </c>
      <c r="B39" s="22" t="s">
        <v>57</v>
      </c>
      <c r="C39" s="22"/>
      <c r="D39" s="24"/>
      <c r="E39" s="36"/>
      <c r="F39" s="36"/>
    </row>
    <row r="41" spans="1:6" x14ac:dyDescent="0.25">
      <c r="A41" s="2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AC57-632C-4343-A2CB-BEA6A7A0E934}">
  <dimension ref="A1:F44"/>
  <sheetViews>
    <sheetView topLeftCell="A24" zoomScaleNormal="100" workbookViewId="0">
      <selection activeCell="I36" sqref="I36"/>
    </sheetView>
  </sheetViews>
  <sheetFormatPr defaultColWidth="9.140625" defaultRowHeight="15.75" x14ac:dyDescent="0.25"/>
  <cols>
    <col min="1" max="1" width="38.28515625" style="22" bestFit="1" customWidth="1"/>
    <col min="2" max="2" width="15.140625" style="22" bestFit="1" customWidth="1"/>
    <col min="3" max="3" width="12.5703125" style="22" customWidth="1"/>
    <col min="4" max="4" width="16" style="24" bestFit="1" customWidth="1"/>
    <col min="5" max="5" width="12.7109375" style="22" bestFit="1" customWidth="1"/>
    <col min="6" max="6" width="9.5703125" style="22" bestFit="1" customWidth="1"/>
    <col min="7" max="7" width="9.140625" style="22"/>
    <col min="8" max="8" width="11.28515625" style="22" bestFit="1" customWidth="1"/>
    <col min="9" max="15" width="9.140625" style="22"/>
    <col min="16" max="16" width="10.42578125" style="22" customWidth="1"/>
    <col min="17" max="16384" width="9.140625" style="22"/>
  </cols>
  <sheetData>
    <row r="1" spans="1:6" ht="23.25" x14ac:dyDescent="0.35">
      <c r="B1" s="23" t="s">
        <v>89</v>
      </c>
      <c r="C1" s="23"/>
    </row>
    <row r="2" spans="1:6" x14ac:dyDescent="0.25">
      <c r="B2" s="25"/>
    </row>
    <row r="3" spans="1:6" ht="23.25" x14ac:dyDescent="0.35">
      <c r="A3" s="23" t="s">
        <v>47</v>
      </c>
      <c r="D3" s="77">
        <v>44743</v>
      </c>
    </row>
    <row r="4" spans="1:6" x14ac:dyDescent="0.25">
      <c r="C4" s="25"/>
      <c r="D4" s="26"/>
    </row>
    <row r="5" spans="1:6" x14ac:dyDescent="0.25">
      <c r="A5" s="25" t="s">
        <v>48</v>
      </c>
    </row>
    <row r="6" spans="1:6" x14ac:dyDescent="0.25">
      <c r="A6" s="22" t="s">
        <v>64</v>
      </c>
      <c r="B6" s="27"/>
      <c r="D6" s="24">
        <v>25379.84</v>
      </c>
    </row>
    <row r="7" spans="1:6" x14ac:dyDescent="0.25">
      <c r="F7" s="28"/>
    </row>
    <row r="8" spans="1:6" ht="16.5" thickBot="1" x14ac:dyDescent="0.3">
      <c r="C8" s="25" t="s">
        <v>49</v>
      </c>
      <c r="D8" s="29">
        <v>25379.84</v>
      </c>
    </row>
    <row r="9" spans="1:6" ht="16.5" thickTop="1" x14ac:dyDescent="0.25">
      <c r="A9" s="25" t="s">
        <v>50</v>
      </c>
    </row>
    <row r="10" spans="1:6" x14ac:dyDescent="0.25">
      <c r="A10" s="12"/>
      <c r="B10" s="16"/>
      <c r="C10" s="30"/>
    </row>
    <row r="11" spans="1:6" x14ac:dyDescent="0.25">
      <c r="A11" s="12" t="s">
        <v>125</v>
      </c>
      <c r="B11" s="16"/>
      <c r="C11" s="56">
        <v>648.75</v>
      </c>
    </row>
    <row r="12" spans="1:6" x14ac:dyDescent="0.25">
      <c r="A12" s="12" t="s">
        <v>127</v>
      </c>
      <c r="B12" s="16"/>
      <c r="C12" s="67">
        <v>35</v>
      </c>
    </row>
    <row r="13" spans="1:6" x14ac:dyDescent="0.25">
      <c r="A13" s="12" t="s">
        <v>78</v>
      </c>
      <c r="B13" s="16"/>
      <c r="C13" s="67">
        <v>153.9</v>
      </c>
    </row>
    <row r="14" spans="1:6" x14ac:dyDescent="0.25">
      <c r="A14" s="12" t="s">
        <v>120</v>
      </c>
      <c r="B14" s="16"/>
      <c r="C14" s="67">
        <v>137.59</v>
      </c>
    </row>
    <row r="15" spans="1:6" x14ac:dyDescent="0.25">
      <c r="A15" s="12" t="s">
        <v>71</v>
      </c>
      <c r="B15" s="16"/>
      <c r="C15" s="67">
        <v>187.4</v>
      </c>
    </row>
    <row r="16" spans="1:6" x14ac:dyDescent="0.25">
      <c r="A16" s="12" t="s">
        <v>78</v>
      </c>
      <c r="B16" s="16"/>
      <c r="C16" s="67">
        <v>750.55</v>
      </c>
    </row>
    <row r="17" spans="1:5" x14ac:dyDescent="0.25">
      <c r="A17" s="19" t="s">
        <v>135</v>
      </c>
      <c r="B17" s="16"/>
      <c r="C17" s="20">
        <v>90</v>
      </c>
    </row>
    <row r="18" spans="1:5" ht="16.5" thickBot="1" x14ac:dyDescent="0.3">
      <c r="A18" s="12"/>
      <c r="C18" s="31">
        <f>SUM(C11:C17)</f>
        <v>2003.19</v>
      </c>
    </row>
    <row r="19" spans="1:5" ht="16.5" thickTop="1" x14ac:dyDescent="0.25">
      <c r="A19" s="12"/>
      <c r="C19" s="20"/>
    </row>
    <row r="20" spans="1:5" x14ac:dyDescent="0.25">
      <c r="A20" s="12"/>
      <c r="C20" s="20"/>
    </row>
    <row r="21" spans="1:5" x14ac:dyDescent="0.25">
      <c r="A21" s="80" t="s">
        <v>136</v>
      </c>
      <c r="C21" s="20"/>
    </row>
    <row r="22" spans="1:5" x14ac:dyDescent="0.25">
      <c r="A22" s="12" t="s">
        <v>68</v>
      </c>
      <c r="C22" s="20">
        <v>657.52</v>
      </c>
    </row>
    <row r="23" spans="1:5" x14ac:dyDescent="0.25">
      <c r="A23" s="12"/>
      <c r="B23" s="20"/>
      <c r="C23" s="97"/>
    </row>
    <row r="24" spans="1:5" ht="16.5" thickBot="1" x14ac:dyDescent="0.3">
      <c r="A24" s="12"/>
      <c r="C24" s="31">
        <f>SUM(C21:C23)</f>
        <v>657.52</v>
      </c>
    </row>
    <row r="25" spans="1:5" ht="16.5" thickTop="1" x14ac:dyDescent="0.25">
      <c r="A25" s="12"/>
      <c r="C25" s="20"/>
    </row>
    <row r="26" spans="1:5" x14ac:dyDescent="0.25">
      <c r="A26" s="12"/>
      <c r="C26" s="20"/>
    </row>
    <row r="27" spans="1:5" ht="16.5" thickBot="1" x14ac:dyDescent="0.3">
      <c r="B27" s="32"/>
      <c r="D27" s="33">
        <f>D8-C18+C24</f>
        <v>24034.170000000002</v>
      </c>
    </row>
    <row r="28" spans="1:5" ht="16.5" thickTop="1" x14ac:dyDescent="0.25"/>
    <row r="29" spans="1:5" x14ac:dyDescent="0.25">
      <c r="C29" s="24"/>
    </row>
    <row r="30" spans="1:5" x14ac:dyDescent="0.25">
      <c r="A30" s="25" t="s">
        <v>51</v>
      </c>
      <c r="B30" s="25"/>
    </row>
    <row r="31" spans="1:5" x14ac:dyDescent="0.25">
      <c r="A31" s="25" t="s">
        <v>104</v>
      </c>
      <c r="D31" s="34">
        <v>22032.86</v>
      </c>
    </row>
    <row r="32" spans="1:5" x14ac:dyDescent="0.25">
      <c r="B32" s="24"/>
      <c r="D32" s="34"/>
      <c r="E32" s="35"/>
    </row>
    <row r="33" spans="1:6" x14ac:dyDescent="0.25">
      <c r="A33" s="22" t="s">
        <v>52</v>
      </c>
      <c r="B33" s="35">
        <v>13628.84</v>
      </c>
      <c r="D33" s="24">
        <f>SUM(C29:C31)</f>
        <v>0</v>
      </c>
    </row>
    <row r="34" spans="1:6" x14ac:dyDescent="0.25">
      <c r="A34" s="22" t="s">
        <v>53</v>
      </c>
      <c r="B34" s="35">
        <v>15630.15</v>
      </c>
    </row>
    <row r="35" spans="1:6" x14ac:dyDescent="0.25">
      <c r="B35" s="35"/>
      <c r="F35" s="35"/>
    </row>
    <row r="36" spans="1:6" ht="16.5" thickBot="1" x14ac:dyDescent="0.3">
      <c r="A36" s="25" t="s">
        <v>54</v>
      </c>
      <c r="B36" s="32">
        <v>44769</v>
      </c>
      <c r="C36" s="25"/>
      <c r="D36" s="33">
        <v>24034.17</v>
      </c>
    </row>
    <row r="37" spans="1:6" ht="16.5" thickTop="1" x14ac:dyDescent="0.25">
      <c r="D37" s="24">
        <f>D36-D27</f>
        <v>0</v>
      </c>
      <c r="E37" s="35"/>
    </row>
    <row r="38" spans="1:6" s="25" customFormat="1" x14ac:dyDescent="0.25">
      <c r="A38" s="22"/>
      <c r="B38" s="22"/>
      <c r="C38" s="22"/>
      <c r="D38" s="24"/>
      <c r="E38" s="36"/>
      <c r="F38" s="36"/>
    </row>
    <row r="39" spans="1:6" x14ac:dyDescent="0.25">
      <c r="A39" s="25" t="s">
        <v>55</v>
      </c>
      <c r="B39" s="22" t="s">
        <v>56</v>
      </c>
    </row>
    <row r="40" spans="1:6" x14ac:dyDescent="0.25">
      <c r="A40" s="25"/>
      <c r="B40" s="25" t="s">
        <v>30</v>
      </c>
      <c r="C40" s="25"/>
      <c r="D40" s="96"/>
    </row>
    <row r="41" spans="1:6" x14ac:dyDescent="0.25">
      <c r="A41" s="25"/>
      <c r="E41" s="35"/>
    </row>
    <row r="42" spans="1:6" s="25" customFormat="1" x14ac:dyDescent="0.25">
      <c r="A42" s="25" t="s">
        <v>31</v>
      </c>
      <c r="B42" s="22" t="s">
        <v>57</v>
      </c>
      <c r="C42" s="22"/>
      <c r="D42" s="24"/>
      <c r="E42" s="36"/>
      <c r="F42" s="36"/>
    </row>
    <row r="44" spans="1:6" x14ac:dyDescent="0.25">
      <c r="A44" s="2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E310-A234-41F5-8DAA-BC86CB51F784}">
  <dimension ref="A1:F43"/>
  <sheetViews>
    <sheetView workbookViewId="0">
      <selection activeCell="F10" sqref="F10"/>
    </sheetView>
  </sheetViews>
  <sheetFormatPr defaultColWidth="9.140625" defaultRowHeight="15.75" x14ac:dyDescent="0.25"/>
  <cols>
    <col min="1" max="1" width="38.28515625" style="22" bestFit="1" customWidth="1"/>
    <col min="2" max="2" width="15.140625" style="22" bestFit="1" customWidth="1"/>
    <col min="3" max="3" width="12.5703125" style="22" customWidth="1"/>
    <col min="4" max="4" width="16" style="24" bestFit="1" customWidth="1"/>
    <col min="5" max="5" width="12.7109375" style="22" bestFit="1" customWidth="1"/>
    <col min="6" max="6" width="9.5703125" style="22" bestFit="1" customWidth="1"/>
    <col min="7" max="7" width="9.140625" style="22"/>
    <col min="8" max="8" width="11.28515625" style="22" bestFit="1" customWidth="1"/>
    <col min="9" max="15" width="9.140625" style="22"/>
    <col min="16" max="16" width="10.42578125" style="22" customWidth="1"/>
    <col min="17" max="16384" width="9.140625" style="22"/>
  </cols>
  <sheetData>
    <row r="1" spans="1:6" ht="23.25" x14ac:dyDescent="0.35">
      <c r="B1" s="23" t="s">
        <v>89</v>
      </c>
      <c r="C1" s="23"/>
    </row>
    <row r="2" spans="1:6" x14ac:dyDescent="0.25">
      <c r="B2" s="25"/>
    </row>
    <row r="3" spans="1:6" ht="23.25" x14ac:dyDescent="0.35">
      <c r="A3" s="23" t="s">
        <v>47</v>
      </c>
      <c r="D3" s="77">
        <v>44805</v>
      </c>
    </row>
    <row r="4" spans="1:6" x14ac:dyDescent="0.25">
      <c r="C4" s="25"/>
      <c r="D4" s="26"/>
    </row>
    <row r="5" spans="1:6" x14ac:dyDescent="0.25">
      <c r="A5" s="25" t="s">
        <v>48</v>
      </c>
    </row>
    <row r="6" spans="1:6" x14ac:dyDescent="0.25">
      <c r="A6" s="22" t="s">
        <v>64</v>
      </c>
      <c r="B6" s="27"/>
      <c r="D6" s="24">
        <v>24054.97</v>
      </c>
    </row>
    <row r="7" spans="1:6" x14ac:dyDescent="0.25">
      <c r="F7" s="28"/>
    </row>
    <row r="8" spans="1:6" ht="16.5" thickBot="1" x14ac:dyDescent="0.3">
      <c r="C8" s="25" t="s">
        <v>49</v>
      </c>
      <c r="D8" s="33">
        <v>24054.97</v>
      </c>
    </row>
    <row r="9" spans="1:6" ht="16.5" thickTop="1" x14ac:dyDescent="0.25">
      <c r="A9" s="25" t="s">
        <v>50</v>
      </c>
    </row>
    <row r="10" spans="1:6" x14ac:dyDescent="0.25">
      <c r="A10" s="12"/>
      <c r="B10" s="16"/>
      <c r="C10" s="30"/>
    </row>
    <row r="11" spans="1:6" x14ac:dyDescent="0.25">
      <c r="A11" s="12" t="s">
        <v>78</v>
      </c>
      <c r="B11" s="16"/>
      <c r="C11" s="56">
        <v>196.98</v>
      </c>
    </row>
    <row r="12" spans="1:6" x14ac:dyDescent="0.25">
      <c r="A12" s="12"/>
      <c r="B12" s="16"/>
      <c r="C12" s="67"/>
    </row>
    <row r="13" spans="1:6" x14ac:dyDescent="0.25">
      <c r="A13" s="12"/>
      <c r="B13" s="16"/>
      <c r="C13" s="67"/>
    </row>
    <row r="14" spans="1:6" x14ac:dyDescent="0.25">
      <c r="A14" s="12"/>
      <c r="B14" s="16"/>
      <c r="C14" s="67"/>
    </row>
    <row r="15" spans="1:6" x14ac:dyDescent="0.25">
      <c r="A15" s="12"/>
      <c r="B15" s="16"/>
      <c r="C15" s="67"/>
    </row>
    <row r="16" spans="1:6" x14ac:dyDescent="0.25">
      <c r="A16" s="12"/>
      <c r="B16" s="16"/>
      <c r="C16" s="67"/>
    </row>
    <row r="17" spans="1:4" x14ac:dyDescent="0.25">
      <c r="A17" s="19"/>
      <c r="B17" s="16"/>
      <c r="C17" s="20"/>
    </row>
    <row r="18" spans="1:4" ht="16.5" thickBot="1" x14ac:dyDescent="0.3">
      <c r="A18" s="12"/>
      <c r="C18" s="31">
        <f>SUM(C11:C17)</f>
        <v>196.98</v>
      </c>
    </row>
    <row r="19" spans="1:4" ht="16.5" thickTop="1" x14ac:dyDescent="0.25">
      <c r="A19" s="12"/>
      <c r="C19" s="20"/>
    </row>
    <row r="20" spans="1:4" x14ac:dyDescent="0.25">
      <c r="A20" s="12"/>
      <c r="C20" s="20"/>
    </row>
    <row r="21" spans="1:4" x14ac:dyDescent="0.25">
      <c r="A21" s="80" t="s">
        <v>136</v>
      </c>
      <c r="C21" s="20"/>
    </row>
    <row r="22" spans="1:4" x14ac:dyDescent="0.25">
      <c r="A22" s="12" t="s">
        <v>160</v>
      </c>
      <c r="C22" s="20">
        <v>1.54</v>
      </c>
    </row>
    <row r="23" spans="1:4" x14ac:dyDescent="0.25">
      <c r="A23" s="12" t="s">
        <v>166</v>
      </c>
      <c r="B23" s="20"/>
      <c r="C23" s="97">
        <v>10</v>
      </c>
    </row>
    <row r="24" spans="1:4" ht="16.5" thickBot="1" x14ac:dyDescent="0.3">
      <c r="A24" s="12"/>
      <c r="C24" s="31">
        <f>SUM(C21:C23)</f>
        <v>11.54</v>
      </c>
    </row>
    <row r="25" spans="1:4" ht="16.5" thickTop="1" x14ac:dyDescent="0.25">
      <c r="A25" s="12"/>
      <c r="C25" s="20"/>
    </row>
    <row r="26" spans="1:4" x14ac:dyDescent="0.25">
      <c r="A26" s="12"/>
      <c r="C26" s="20"/>
    </row>
    <row r="27" spans="1:4" ht="16.5" thickBot="1" x14ac:dyDescent="0.3">
      <c r="B27" s="32"/>
      <c r="D27" s="33">
        <f>D8-C18+C24</f>
        <v>23869.530000000002</v>
      </c>
    </row>
    <row r="28" spans="1:4" ht="16.5" thickTop="1" x14ac:dyDescent="0.25"/>
    <row r="29" spans="1:4" x14ac:dyDescent="0.25">
      <c r="C29" s="24"/>
    </row>
    <row r="30" spans="1:4" x14ac:dyDescent="0.25">
      <c r="A30" s="25" t="s">
        <v>51</v>
      </c>
      <c r="B30" s="25"/>
    </row>
    <row r="31" spans="1:4" x14ac:dyDescent="0.25">
      <c r="A31" s="25" t="s">
        <v>104</v>
      </c>
      <c r="D31" s="34">
        <v>22032.86</v>
      </c>
    </row>
    <row r="32" spans="1:4" x14ac:dyDescent="0.25">
      <c r="A32" s="22" t="s">
        <v>52</v>
      </c>
      <c r="B32" s="35">
        <v>13825.82</v>
      </c>
      <c r="D32" s="24">
        <f>SUM(C29:C31)</f>
        <v>0</v>
      </c>
    </row>
    <row r="33" spans="1:6" x14ac:dyDescent="0.25">
      <c r="A33" s="22" t="s">
        <v>53</v>
      </c>
      <c r="B33" s="35">
        <v>15662.49</v>
      </c>
    </row>
    <row r="34" spans="1:6" x14ac:dyDescent="0.25">
      <c r="B34" s="35"/>
      <c r="F34" s="35"/>
    </row>
    <row r="35" spans="1:6" ht="16.5" thickBot="1" x14ac:dyDescent="0.3">
      <c r="A35" s="25" t="s">
        <v>54</v>
      </c>
      <c r="B35" s="32">
        <v>44832</v>
      </c>
      <c r="C35" s="25"/>
      <c r="D35" s="33">
        <v>23869.53</v>
      </c>
    </row>
    <row r="36" spans="1:6" ht="16.5" thickTop="1" x14ac:dyDescent="0.25">
      <c r="D36" s="24">
        <f>D35-D27</f>
        <v>0</v>
      </c>
      <c r="E36" s="35"/>
    </row>
    <row r="37" spans="1:6" s="25" customFormat="1" x14ac:dyDescent="0.25">
      <c r="A37" s="22"/>
      <c r="B37" s="22"/>
      <c r="C37" s="22"/>
      <c r="D37" s="24"/>
      <c r="E37" s="36"/>
      <c r="F37" s="36"/>
    </row>
    <row r="38" spans="1:6" x14ac:dyDescent="0.25">
      <c r="A38" s="25" t="s">
        <v>55</v>
      </c>
      <c r="B38" s="22" t="s">
        <v>56</v>
      </c>
    </row>
    <row r="39" spans="1:6" x14ac:dyDescent="0.25">
      <c r="A39" s="25"/>
      <c r="B39" s="25" t="s">
        <v>30</v>
      </c>
      <c r="C39" s="25"/>
      <c r="D39" s="96"/>
    </row>
    <row r="40" spans="1:6" x14ac:dyDescent="0.25">
      <c r="A40" s="25"/>
      <c r="E40" s="35"/>
    </row>
    <row r="41" spans="1:6" s="25" customFormat="1" x14ac:dyDescent="0.25">
      <c r="A41" s="25" t="s">
        <v>31</v>
      </c>
      <c r="B41" s="22" t="s">
        <v>57</v>
      </c>
      <c r="C41" s="22"/>
      <c r="D41" s="24"/>
      <c r="E41" s="36"/>
      <c r="F41" s="36"/>
    </row>
    <row r="43" spans="1:6" x14ac:dyDescent="0.25">
      <c r="A43" s="2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C2E9-4A04-4DE8-BB83-812E458E5BF8}">
  <dimension ref="A1:I63"/>
  <sheetViews>
    <sheetView tabSelected="1" topLeftCell="A20" workbookViewId="0">
      <selection activeCell="P27" sqref="P27"/>
    </sheetView>
  </sheetViews>
  <sheetFormatPr defaultColWidth="8.5703125" defaultRowHeight="15" x14ac:dyDescent="0.25"/>
  <cols>
    <col min="1" max="1" width="11.42578125" customWidth="1"/>
    <col min="2" max="2" width="10.7109375" customWidth="1"/>
    <col min="3" max="5" width="9.140625" bestFit="1" customWidth="1"/>
    <col min="7" max="7" width="10.7109375" bestFit="1" customWidth="1"/>
  </cols>
  <sheetData>
    <row r="1" spans="1:8" s="3" customFormat="1" x14ac:dyDescent="0.25">
      <c r="A1" s="3" t="s">
        <v>89</v>
      </c>
      <c r="D1" s="3" t="s">
        <v>137</v>
      </c>
      <c r="E1" s="3" t="s">
        <v>1</v>
      </c>
      <c r="G1" s="3" t="s">
        <v>174</v>
      </c>
      <c r="H1" s="3" t="s">
        <v>1</v>
      </c>
    </row>
    <row r="2" spans="1:8" x14ac:dyDescent="0.25">
      <c r="A2" s="3"/>
      <c r="C2" s="3"/>
      <c r="D2" s="118">
        <v>44501</v>
      </c>
      <c r="E2" s="3" t="s">
        <v>138</v>
      </c>
      <c r="G2" s="84">
        <v>44866</v>
      </c>
      <c r="H2" s="39"/>
    </row>
    <row r="3" spans="1:8" x14ac:dyDescent="0.25">
      <c r="A3" s="3" t="s">
        <v>9</v>
      </c>
      <c r="D3" t="s">
        <v>139</v>
      </c>
      <c r="E3" t="s">
        <v>140</v>
      </c>
      <c r="G3" s="39" t="s">
        <v>140</v>
      </c>
      <c r="H3" s="39" t="s">
        <v>175</v>
      </c>
    </row>
    <row r="4" spans="1:8" x14ac:dyDescent="0.25">
      <c r="A4" t="s">
        <v>61</v>
      </c>
      <c r="D4">
        <v>90</v>
      </c>
      <c r="E4">
        <v>90</v>
      </c>
      <c r="G4">
        <v>90</v>
      </c>
      <c r="H4">
        <v>100</v>
      </c>
    </row>
    <row r="5" spans="1:8" x14ac:dyDescent="0.25">
      <c r="A5" s="41" t="s">
        <v>141</v>
      </c>
      <c r="D5">
        <v>0</v>
      </c>
      <c r="E5">
        <v>0</v>
      </c>
      <c r="G5">
        <v>0</v>
      </c>
      <c r="H5">
        <v>0</v>
      </c>
    </row>
    <row r="6" spans="1:8" x14ac:dyDescent="0.25">
      <c r="A6" s="41" t="s">
        <v>11</v>
      </c>
      <c r="B6" s="41"/>
      <c r="C6" s="5"/>
      <c r="D6">
        <v>38.75</v>
      </c>
      <c r="E6">
        <v>100</v>
      </c>
      <c r="G6">
        <v>20</v>
      </c>
      <c r="H6">
        <v>100</v>
      </c>
    </row>
    <row r="7" spans="1:8" x14ac:dyDescent="0.25">
      <c r="A7" s="41" t="s">
        <v>5</v>
      </c>
      <c r="B7" s="41"/>
      <c r="C7" s="5"/>
      <c r="D7">
        <v>0</v>
      </c>
      <c r="E7">
        <v>0</v>
      </c>
      <c r="G7">
        <v>0</v>
      </c>
      <c r="H7">
        <v>0</v>
      </c>
    </row>
    <row r="8" spans="1:8" x14ac:dyDescent="0.25">
      <c r="A8" s="41" t="s">
        <v>12</v>
      </c>
      <c r="B8" s="41"/>
      <c r="C8" s="5"/>
      <c r="D8">
        <v>0</v>
      </c>
      <c r="E8">
        <v>0</v>
      </c>
      <c r="G8">
        <v>0</v>
      </c>
      <c r="H8">
        <v>0</v>
      </c>
    </row>
    <row r="9" spans="1:8" x14ac:dyDescent="0.25">
      <c r="A9" s="41" t="s">
        <v>14</v>
      </c>
      <c r="B9" s="41"/>
      <c r="C9" s="5"/>
      <c r="D9">
        <v>172.81</v>
      </c>
      <c r="E9">
        <v>225</v>
      </c>
      <c r="G9">
        <v>369</v>
      </c>
      <c r="H9">
        <v>400</v>
      </c>
    </row>
    <row r="10" spans="1:8" x14ac:dyDescent="0.25">
      <c r="A10" s="41" t="s">
        <v>15</v>
      </c>
      <c r="B10" s="41"/>
      <c r="C10" s="5"/>
      <c r="D10">
        <v>0</v>
      </c>
      <c r="E10">
        <v>0</v>
      </c>
      <c r="G10">
        <v>50</v>
      </c>
      <c r="H10">
        <v>50</v>
      </c>
    </row>
    <row r="11" spans="1:8" x14ac:dyDescent="0.25">
      <c r="A11" s="41" t="s">
        <v>62</v>
      </c>
      <c r="B11" s="41"/>
      <c r="C11" s="5"/>
      <c r="D11">
        <v>4.5</v>
      </c>
      <c r="E11">
        <v>20</v>
      </c>
      <c r="G11">
        <v>11</v>
      </c>
      <c r="H11">
        <v>20</v>
      </c>
    </row>
    <row r="12" spans="1:8" x14ac:dyDescent="0.25">
      <c r="A12" s="41" t="s">
        <v>63</v>
      </c>
      <c r="B12" s="41"/>
      <c r="C12" s="5"/>
      <c r="D12">
        <v>0</v>
      </c>
      <c r="E12">
        <v>200</v>
      </c>
      <c r="G12">
        <v>29</v>
      </c>
      <c r="H12">
        <v>200</v>
      </c>
    </row>
    <row r="13" spans="1:8" x14ac:dyDescent="0.25">
      <c r="A13" s="41" t="s">
        <v>16</v>
      </c>
      <c r="B13" s="41"/>
      <c r="C13" s="5"/>
      <c r="D13">
        <v>0</v>
      </c>
      <c r="E13">
        <v>0</v>
      </c>
      <c r="G13">
        <v>0</v>
      </c>
      <c r="H13">
        <v>0</v>
      </c>
    </row>
    <row r="14" spans="1:8" x14ac:dyDescent="0.25">
      <c r="A14" s="41" t="s">
        <v>17</v>
      </c>
      <c r="B14" s="41"/>
      <c r="C14" s="5"/>
      <c r="D14">
        <v>1704.3</v>
      </c>
      <c r="E14">
        <v>3500</v>
      </c>
      <c r="G14">
        <v>1849</v>
      </c>
      <c r="H14">
        <v>4000</v>
      </c>
    </row>
    <row r="15" spans="1:8" x14ac:dyDescent="0.25">
      <c r="A15" s="41" t="s">
        <v>92</v>
      </c>
      <c r="B15" s="41"/>
      <c r="C15" s="5"/>
      <c r="D15">
        <v>1615</v>
      </c>
      <c r="E15">
        <v>200</v>
      </c>
      <c r="G15">
        <v>0</v>
      </c>
      <c r="H15">
        <v>200</v>
      </c>
    </row>
    <row r="16" spans="1:8" x14ac:dyDescent="0.25">
      <c r="A16" s="41" t="s">
        <v>39</v>
      </c>
      <c r="B16" s="41"/>
      <c r="C16" s="5"/>
      <c r="D16">
        <v>121</v>
      </c>
      <c r="E16">
        <v>300</v>
      </c>
      <c r="G16">
        <v>124</v>
      </c>
      <c r="H16">
        <v>300</v>
      </c>
    </row>
    <row r="17" spans="1:9" x14ac:dyDescent="0.25">
      <c r="A17" s="41" t="s">
        <v>18</v>
      </c>
      <c r="B17" s="41"/>
      <c r="C17" s="5"/>
      <c r="D17">
        <v>112.39</v>
      </c>
      <c r="E17">
        <v>350</v>
      </c>
      <c r="G17">
        <v>82</v>
      </c>
      <c r="H17">
        <v>200</v>
      </c>
    </row>
    <row r="18" spans="1:9" x14ac:dyDescent="0.25">
      <c r="A18" s="41" t="s">
        <v>19</v>
      </c>
      <c r="B18" s="41"/>
      <c r="C18" s="5"/>
      <c r="D18">
        <v>178.25</v>
      </c>
      <c r="E18">
        <v>200</v>
      </c>
      <c r="G18">
        <v>178</v>
      </c>
      <c r="H18">
        <v>250</v>
      </c>
    </row>
    <row r="19" spans="1:9" x14ac:dyDescent="0.25">
      <c r="A19" s="41" t="s">
        <v>20</v>
      </c>
      <c r="B19" s="41"/>
      <c r="C19" s="5"/>
      <c r="D19">
        <v>0</v>
      </c>
      <c r="E19">
        <v>240</v>
      </c>
      <c r="G19">
        <v>0</v>
      </c>
      <c r="H19">
        <v>240</v>
      </c>
    </row>
    <row r="20" spans="1:9" x14ac:dyDescent="0.25">
      <c r="A20" s="41" t="s">
        <v>142</v>
      </c>
      <c r="B20" s="41"/>
      <c r="C20" s="5"/>
      <c r="D20">
        <v>0</v>
      </c>
      <c r="E20">
        <v>100</v>
      </c>
      <c r="G20">
        <v>0</v>
      </c>
      <c r="H20">
        <v>100</v>
      </c>
    </row>
    <row r="22" spans="1:9" x14ac:dyDescent="0.25">
      <c r="C22" s="40"/>
      <c r="D22" s="130">
        <f>SUM(D4:D21)</f>
        <v>4036.9999999999995</v>
      </c>
      <c r="E22" s="130">
        <f>SUM(E4:E21)</f>
        <v>5525</v>
      </c>
      <c r="G22" s="39">
        <f>SUM(G4:G21)</f>
        <v>2802</v>
      </c>
      <c r="H22" s="39">
        <f>SUM(H4:H21)</f>
        <v>6160</v>
      </c>
    </row>
    <row r="23" spans="1:9" x14ac:dyDescent="0.25">
      <c r="A23" t="s">
        <v>143</v>
      </c>
    </row>
    <row r="24" spans="1:9" x14ac:dyDescent="0.25">
      <c r="A24" t="s">
        <v>144</v>
      </c>
      <c r="C24" s="119">
        <v>44287</v>
      </c>
      <c r="E24">
        <v>1252</v>
      </c>
      <c r="G24" s="2">
        <v>44652</v>
      </c>
      <c r="H24">
        <v>2193</v>
      </c>
    </row>
    <row r="25" spans="1:9" x14ac:dyDescent="0.25">
      <c r="A25" t="s">
        <v>145</v>
      </c>
      <c r="C25" t="s">
        <v>146</v>
      </c>
      <c r="E25">
        <v>5114</v>
      </c>
      <c r="G25" t="s">
        <v>140</v>
      </c>
      <c r="H25">
        <v>6083</v>
      </c>
    </row>
    <row r="26" spans="1:9" x14ac:dyDescent="0.25">
      <c r="A26" t="s">
        <v>147</v>
      </c>
      <c r="C26" t="s">
        <v>146</v>
      </c>
      <c r="E26" s="120">
        <v>4924</v>
      </c>
      <c r="G26" t="s">
        <v>140</v>
      </c>
      <c r="H26" s="122">
        <v>5525</v>
      </c>
    </row>
    <row r="28" spans="1:9" x14ac:dyDescent="0.25">
      <c r="A28" t="s">
        <v>181</v>
      </c>
      <c r="E28" s="3">
        <v>1442</v>
      </c>
      <c r="F28" s="3" t="s">
        <v>148</v>
      </c>
      <c r="H28" s="39">
        <v>2751</v>
      </c>
      <c r="I28" s="39" t="s">
        <v>148</v>
      </c>
    </row>
    <row r="33" spans="1:9" x14ac:dyDescent="0.25">
      <c r="A33" s="3" t="s">
        <v>149</v>
      </c>
    </row>
    <row r="34" spans="1:9" x14ac:dyDescent="0.25">
      <c r="H34" s="128"/>
    </row>
    <row r="35" spans="1:9" x14ac:dyDescent="0.25">
      <c r="A35" t="s">
        <v>150</v>
      </c>
      <c r="E35">
        <v>5525</v>
      </c>
      <c r="H35" s="128">
        <v>6160</v>
      </c>
    </row>
    <row r="36" spans="1:9" x14ac:dyDescent="0.25">
      <c r="A36" t="s">
        <v>151</v>
      </c>
      <c r="E36">
        <v>2000</v>
      </c>
      <c r="F36" t="s">
        <v>153</v>
      </c>
      <c r="H36" s="129">
        <v>2800</v>
      </c>
      <c r="I36" t="s">
        <v>179</v>
      </c>
    </row>
    <row r="37" spans="1:9" x14ac:dyDescent="0.25">
      <c r="A37" t="s">
        <v>152</v>
      </c>
      <c r="C37" s="3"/>
      <c r="D37" s="3"/>
      <c r="E37" s="121">
        <f>SUM(E35:E36)</f>
        <v>7525</v>
      </c>
      <c r="F37" s="3" t="s">
        <v>177</v>
      </c>
      <c r="H37" s="39">
        <v>8960</v>
      </c>
      <c r="I37" s="39" t="s">
        <v>177</v>
      </c>
    </row>
    <row r="39" spans="1:9" x14ac:dyDescent="0.25">
      <c r="A39" t="s">
        <v>154</v>
      </c>
      <c r="E39" s="3">
        <v>6083</v>
      </c>
      <c r="F39" s="3" t="s">
        <v>178</v>
      </c>
      <c r="G39" t="s">
        <v>176</v>
      </c>
      <c r="H39" s="39">
        <v>6209</v>
      </c>
      <c r="I39" t="s">
        <v>180</v>
      </c>
    </row>
    <row r="41" spans="1:9" x14ac:dyDescent="0.25">
      <c r="A41" s="3" t="s">
        <v>155</v>
      </c>
      <c r="B41" s="3"/>
    </row>
    <row r="42" spans="1:9" x14ac:dyDescent="0.25">
      <c r="A42" t="s">
        <v>12</v>
      </c>
      <c r="B42" s="3"/>
      <c r="E42">
        <v>500</v>
      </c>
      <c r="H42">
        <v>800</v>
      </c>
    </row>
    <row r="43" spans="1:9" x14ac:dyDescent="0.25">
      <c r="A43" t="s">
        <v>15</v>
      </c>
      <c r="B43" s="3"/>
      <c r="E43">
        <v>500</v>
      </c>
      <c r="H43">
        <v>500</v>
      </c>
    </row>
    <row r="44" spans="1:9" x14ac:dyDescent="0.25">
      <c r="A44" s="3" t="s">
        <v>156</v>
      </c>
      <c r="B44" s="3"/>
    </row>
    <row r="45" spans="1:9" x14ac:dyDescent="0.25">
      <c r="A45" t="s">
        <v>157</v>
      </c>
      <c r="E45">
        <v>1000</v>
      </c>
      <c r="H45">
        <v>1500</v>
      </c>
    </row>
    <row r="47" spans="1:9" x14ac:dyDescent="0.25">
      <c r="E47" s="3">
        <f>SUM(E42:E46)</f>
        <v>2000</v>
      </c>
      <c r="H47" s="39">
        <f>SUM(H42:H46)</f>
        <v>2800</v>
      </c>
    </row>
    <row r="48" spans="1:9" x14ac:dyDescent="0.25">
      <c r="A48" s="3"/>
    </row>
    <row r="56" spans="1:2" x14ac:dyDescent="0.25">
      <c r="A56" s="3"/>
      <c r="B56" s="3"/>
    </row>
    <row r="57" spans="1:2" x14ac:dyDescent="0.25">
      <c r="A57" s="122"/>
    </row>
    <row r="58" spans="1:2" x14ac:dyDescent="0.25">
      <c r="A58" s="122"/>
      <c r="B58" s="122"/>
    </row>
    <row r="59" spans="1:2" x14ac:dyDescent="0.25">
      <c r="A59" s="122"/>
      <c r="B59" s="122"/>
    </row>
    <row r="60" spans="1:2" x14ac:dyDescent="0.25">
      <c r="A60" s="122"/>
      <c r="B60" s="122"/>
    </row>
    <row r="61" spans="1:2" x14ac:dyDescent="0.25">
      <c r="A61" s="122"/>
      <c r="B61" s="122"/>
    </row>
    <row r="62" spans="1:2" x14ac:dyDescent="0.25">
      <c r="A62" s="122"/>
      <c r="B62" s="122"/>
    </row>
    <row r="63" spans="1:2" x14ac:dyDescent="0.25">
      <c r="B63" s="1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 of Accounts</vt:lpstr>
      <vt:lpstr>Expenditure</vt:lpstr>
      <vt:lpstr>Receipts</vt:lpstr>
      <vt:lpstr>VAT</vt:lpstr>
      <vt:lpstr>Nov 22</vt:lpstr>
      <vt:lpstr>May 22</vt:lpstr>
      <vt:lpstr>July 22</vt:lpstr>
      <vt:lpstr>September 22</vt:lpstr>
      <vt:lpstr>Budget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Julie Collett</cp:lastModifiedBy>
  <cp:revision>13</cp:revision>
  <cp:lastPrinted>2022-11-17T11:43:19Z</cp:lastPrinted>
  <dcterms:created xsi:type="dcterms:W3CDTF">2016-03-31T11:43:05Z</dcterms:created>
  <dcterms:modified xsi:type="dcterms:W3CDTF">2022-11-17T11:44:09Z</dcterms:modified>
  <dc:language>en-GB</dc:language>
</cp:coreProperties>
</file>