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26th January 2022/"/>
    </mc:Choice>
  </mc:AlternateContent>
  <xr:revisionPtr revIDLastSave="50" documentId="8_{02E8C0B0-8F6F-4275-866D-7B0D77C750E6}" xr6:coauthVersionLast="47" xr6:coauthVersionMax="47" xr10:uidLastSave="{C823E6B8-A4C7-422A-BD65-D5488C536FD3}"/>
  <bookViews>
    <workbookView xWindow="-120" yWindow="-120" windowWidth="20730" windowHeight="11160" tabRatio="500" firstSheet="1" activeTab="3" xr2:uid="{00000000-000D-0000-FFFF-FFFF00000000}"/>
  </bookViews>
  <sheets>
    <sheet name="Summary of Accounts" sheetId="1" r:id="rId1"/>
    <sheet name="Expenditure" sheetId="2" r:id="rId2"/>
    <sheet name="Receipts" sheetId="3" r:id="rId3"/>
    <sheet name="Jan 22" sheetId="10" r:id="rId4"/>
    <sheet name="Sheet2" sheetId="11" r:id="rId5"/>
    <sheet name="Sheet3" sheetId="12" r:id="rId6"/>
    <sheet name="Sheet4" sheetId="13" r:id="rId7"/>
    <sheet name="May 2021" sheetId="6" r:id="rId8"/>
    <sheet name="July 2021" sheetId="7" r:id="rId9"/>
    <sheet name="Sept 21" sheetId="8" r:id="rId10"/>
    <sheet name="Nov 21" sheetId="9" r:id="rId11"/>
    <sheet name="VAT" sheetId="4" r:id="rId12"/>
    <sheet name="Varients" sheetId="5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10" l="1"/>
  <c r="D31" i="10"/>
  <c r="C22" i="10"/>
  <c r="C16" i="10"/>
  <c r="D8" i="10"/>
  <c r="D36" i="2"/>
  <c r="E36" i="2"/>
  <c r="F36" i="2"/>
  <c r="D31" i="2"/>
  <c r="E31" i="2"/>
  <c r="F31" i="2"/>
  <c r="C22" i="9"/>
  <c r="D34" i="9"/>
  <c r="D31" i="9"/>
  <c r="C16" i="9"/>
  <c r="D8" i="9"/>
  <c r="D24" i="3"/>
  <c r="D20" i="3"/>
  <c r="D35" i="8"/>
  <c r="D32" i="8"/>
  <c r="C23" i="8"/>
  <c r="C18" i="8"/>
  <c r="D8" i="8"/>
  <c r="D35" i="7"/>
  <c r="D32" i="7"/>
  <c r="C23" i="7"/>
  <c r="C18" i="7"/>
  <c r="D8" i="7"/>
  <c r="D25" i="10" l="1"/>
  <c r="D35" i="10" s="1"/>
  <c r="D25" i="9"/>
  <c r="D35" i="9" s="1"/>
  <c r="D26" i="8"/>
  <c r="D36" i="8" s="1"/>
  <c r="D26" i="7"/>
  <c r="D36" i="7" s="1"/>
  <c r="C18" i="6"/>
  <c r="E43" i="1"/>
  <c r="D12" i="2"/>
  <c r="D20" i="2" s="1"/>
  <c r="D24" i="2" s="1"/>
  <c r="E12" i="2"/>
  <c r="E20" i="2" s="1"/>
  <c r="E24" i="2" s="1"/>
  <c r="F12" i="2"/>
  <c r="F20" i="2" s="1"/>
  <c r="F24" i="2" s="1"/>
  <c r="D6" i="3"/>
  <c r="D8" i="3" s="1"/>
  <c r="D10" i="3" s="1"/>
  <c r="D16" i="3" s="1"/>
  <c r="F34" i="1" l="1"/>
  <c r="A34" i="1"/>
  <c r="E40" i="1"/>
  <c r="A11" i="1"/>
  <c r="D35" i="6"/>
  <c r="D32" i="6"/>
  <c r="C23" i="6"/>
  <c r="D8" i="6"/>
  <c r="D26" i="6" l="1"/>
  <c r="D36" i="6" s="1"/>
  <c r="E34" i="1" l="1"/>
  <c r="E11" i="1"/>
</calcChain>
</file>

<file path=xl/sharedStrings.xml><?xml version="1.0" encoding="utf-8"?>
<sst xmlns="http://schemas.openxmlformats.org/spreadsheetml/2006/main" count="349" uniqueCount="152">
  <si>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</si>
  <si>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</si>
  <si>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</si>
  <si>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</si>
  <si>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</si>
  <si>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</si>
  <si>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Donations</t>
  </si>
  <si>
    <t>Grants</t>
  </si>
  <si>
    <t>Sundry</t>
  </si>
  <si>
    <t>VAT Reclaimed</t>
  </si>
  <si>
    <t>Expenditure</t>
  </si>
  <si>
    <t>Chairman's Allowance</t>
  </si>
  <si>
    <t>Defibrillator</t>
  </si>
  <si>
    <t>Elections</t>
  </si>
  <si>
    <t>Expenses</t>
  </si>
  <si>
    <t>Insurance</t>
  </si>
  <si>
    <t>Laptop</t>
  </si>
  <si>
    <t>S137 Payments</t>
  </si>
  <si>
    <t>Salaries</t>
  </si>
  <si>
    <t>Stationery/Postage</t>
  </si>
  <si>
    <t>Subscriptions</t>
  </si>
  <si>
    <t>Training</t>
  </si>
  <si>
    <t>VAT on payments</t>
  </si>
  <si>
    <t>Village Mtce</t>
  </si>
  <si>
    <t xml:space="preserve">Reserve Accounts </t>
  </si>
  <si>
    <t>B/F</t>
  </si>
  <si>
    <t>Income</t>
  </si>
  <si>
    <t>Grant</t>
  </si>
  <si>
    <t>VAT</t>
  </si>
  <si>
    <t>CIL Funds</t>
  </si>
  <si>
    <t>CIL Balance Available</t>
  </si>
  <si>
    <t>Accounts prepared by RFO Julie Collett</t>
  </si>
  <si>
    <t>JulieCollett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</si>
  <si>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</si>
  <si>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</si>
  <si>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</si>
  <si>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</si>
  <si>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</si>
  <si>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</si>
  <si>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</si>
  <si>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</si>
  <si>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</si>
  <si>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</si>
  <si>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</si>
  <si>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</si>
  <si>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</si>
  <si>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</si>
  <si>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</si>
  <si>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Supplier</t>
  </si>
  <si>
    <t>Gross</t>
  </si>
  <si>
    <t>Bank Reconciliation</t>
  </si>
  <si>
    <t>Bank Accounts</t>
  </si>
  <si>
    <t>TOTAL</t>
  </si>
  <si>
    <t>Less Unpresented Cheques</t>
  </si>
  <si>
    <t>Unbanked Cash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</si>
  <si>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</si>
  <si>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</si>
  <si>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</si>
  <si>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</si>
  <si>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</si>
  <si>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</si>
  <si>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</si>
  <si>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</si>
  <si>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HEVENINGHAM PARISH COUNCIL</t>
  </si>
  <si>
    <t>Wayleaves</t>
  </si>
  <si>
    <t>Allotments</t>
  </si>
  <si>
    <t>Audit Costs</t>
  </si>
  <si>
    <t>Mileage</t>
  </si>
  <si>
    <t>Misc</t>
  </si>
  <si>
    <t>Barclays Community Account 60526339</t>
  </si>
  <si>
    <t>Less presented cheques 2020/21</t>
  </si>
  <si>
    <t>Received From</t>
  </si>
  <si>
    <t>Detail</t>
  </si>
  <si>
    <t>Amount</t>
  </si>
  <si>
    <t>ESDC</t>
  </si>
  <si>
    <t>CIL</t>
  </si>
  <si>
    <t>Wayleave</t>
  </si>
  <si>
    <t>HMRC</t>
  </si>
  <si>
    <t>Description</t>
  </si>
  <si>
    <t>Net</t>
  </si>
  <si>
    <t>Category</t>
  </si>
  <si>
    <t>Method</t>
  </si>
  <si>
    <t>Bank Rec</t>
  </si>
  <si>
    <t>TAX</t>
  </si>
  <si>
    <t>SALC</t>
  </si>
  <si>
    <t>Salary</t>
  </si>
  <si>
    <t>J Collett</t>
  </si>
  <si>
    <t>CAS</t>
  </si>
  <si>
    <t>Payroll Service</t>
  </si>
  <si>
    <t>Printing</t>
  </si>
  <si>
    <t>JR Feeney</t>
  </si>
  <si>
    <t>Allotment Fee</t>
  </si>
  <si>
    <t>UK Power Networks</t>
  </si>
  <si>
    <t>Precept &amp; Grant</t>
  </si>
  <si>
    <t>CIL Plan App</t>
  </si>
  <si>
    <t>Stationary</t>
  </si>
  <si>
    <t>E.On</t>
  </si>
  <si>
    <t>Defib Electric</t>
  </si>
  <si>
    <t>Subscription</t>
  </si>
  <si>
    <t>Total May 2021</t>
  </si>
  <si>
    <t>VAT no</t>
  </si>
  <si>
    <t>Addressed to</t>
  </si>
  <si>
    <t>HP Instant Ink</t>
  </si>
  <si>
    <t>Heveningham PC</t>
  </si>
  <si>
    <t>McAfee</t>
  </si>
  <si>
    <t>Clerk to Heveningham PC</t>
  </si>
  <si>
    <t>Website Security</t>
  </si>
  <si>
    <t>Microsoft Programme</t>
  </si>
  <si>
    <t>Microsoft 365</t>
  </si>
  <si>
    <t>PortalPlanQuest</t>
  </si>
  <si>
    <t>Planning Application</t>
  </si>
  <si>
    <t>E-On</t>
  </si>
  <si>
    <t>Defib Electricity</t>
  </si>
  <si>
    <t>Balance 30/4/21</t>
  </si>
  <si>
    <t>Heveningham Parish Council</t>
  </si>
  <si>
    <t>VAT Refund</t>
  </si>
  <si>
    <t>Tax</t>
  </si>
  <si>
    <t>ICO</t>
  </si>
  <si>
    <t>GDPR</t>
  </si>
  <si>
    <t>DDR</t>
  </si>
  <si>
    <t>Heelis &amp; Lodge</t>
  </si>
  <si>
    <t>Audit Fee</t>
  </si>
  <si>
    <t>Total July 2021</t>
  </si>
  <si>
    <t>J Collett Exp</t>
  </si>
  <si>
    <t>Halesworth TC</t>
  </si>
  <si>
    <t>Donation refund</t>
  </si>
  <si>
    <t>Sillis</t>
  </si>
  <si>
    <t>G Moore</t>
  </si>
  <si>
    <t>A Peck</t>
  </si>
  <si>
    <t>J Feeney</t>
  </si>
  <si>
    <t>Sept/Oct 21</t>
  </si>
  <si>
    <t>C Baker</t>
  </si>
  <si>
    <t>SCC</t>
  </si>
  <si>
    <t>Locality Grant</t>
  </si>
  <si>
    <t>S Davenport</t>
  </si>
  <si>
    <t>Hunt PC</t>
  </si>
  <si>
    <t>SCC Grant</t>
  </si>
  <si>
    <t>Wilby PC</t>
  </si>
  <si>
    <t>Printing &amp; Paper</t>
  </si>
  <si>
    <t>Ubbeston PC</t>
  </si>
  <si>
    <t>Huntingfield PC</t>
  </si>
  <si>
    <t>Sheds</t>
  </si>
  <si>
    <t>Oct/Nov 21</t>
  </si>
  <si>
    <t>Buy Sheds Direct</t>
  </si>
  <si>
    <t>Less Credits not shown</t>
  </si>
  <si>
    <t>SID</t>
  </si>
  <si>
    <t>Westcotec</t>
  </si>
  <si>
    <t>Homebase</t>
  </si>
  <si>
    <t>Numbers for sheds</t>
  </si>
  <si>
    <t>Website Fee</t>
  </si>
  <si>
    <t>Dec/Jan 22</t>
  </si>
  <si>
    <t xml:space="preserve">J Collett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</si>
</sst>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\£#,##0.00;[Red]&quot;-£&quot;#,##0.00"/>
    <numFmt numFmtId="165" formatCode="[$£-809]#,##0.00;[Red]\-[$£-809]#,##0.00"/>
    <numFmt numFmtId="166" formatCode="[$-F800]dddd\,\ mmmm\ dd\,\ yyyy"/>
    <numFmt numFmtId="167" formatCode="&quot;£&quot;#,##0.00"/>
    <numFmt numFmtId="168" formatCode="_(&quot;£&quot;* #,##0.00_);_(&quot;£&quot;* \(#,##0.00\);_(&quot;£&quot;* &quot;-&quot;??_);_(@_)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FFFFCC"/>
      </patternFill>
    </fill>
    <fill>
      <patternFill patternType="solid">
        <fgColor rgb="FF0070C0"/>
        <b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0" fillId="0" borderId="0" applyBorder="0" applyAlignment="0" applyProtection="0"/>
  </cellStyleXfs>
  <cellXfs count="114">
    <xf numFmtId="0" fontId="0" fillId="0" borderId="0" xfId="0"/>
    <xf numFmtId="0" fontId="0" fillId="0" borderId="0" xfId="0" applyFont="1"/>
    <xf numFmtId="0" fontId="0" fillId="2" borderId="0" xfId="0" applyFont="1" applyFill="1"/>
    <xf numFmtId="14" fontId="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2" fillId="0" borderId="0" xfId="0" applyFont="1"/>
    <xf numFmtId="0" fontId="13" fillId="0" borderId="0" xfId="0" applyFont="1"/>
    <xf numFmtId="164" fontId="0" fillId="0" borderId="0" xfId="0" applyNumberFormat="1" applyFont="1"/>
    <xf numFmtId="0" fontId="14" fillId="0" borderId="0" xfId="0" applyFont="1"/>
    <xf numFmtId="0" fontId="11" fillId="0" borderId="1" xfId="0" applyFont="1" applyBorder="1"/>
    <xf numFmtId="0" fontId="15" fillId="0" borderId="0" xfId="0" applyFont="1"/>
    <xf numFmtId="0" fontId="0" fillId="0" borderId="2" xfId="0" applyFont="1" applyBorder="1"/>
    <xf numFmtId="165" fontId="0" fillId="0" borderId="2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0" fontId="16" fillId="0" borderId="0" xfId="0" applyFont="1" applyAlignment="1">
      <alignment vertical="top" wrapText="1"/>
    </xf>
    <xf numFmtId="44" fontId="10" fillId="0" borderId="0" xfId="1" applyAlignment="1">
      <alignment vertical="top" wrapText="1"/>
    </xf>
    <xf numFmtId="16" fontId="16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44" fontId="16" fillId="0" borderId="0" xfId="1" applyFont="1" applyAlignment="1">
      <alignment vertical="top"/>
    </xf>
    <xf numFmtId="0" fontId="18" fillId="0" borderId="0" xfId="0" applyFont="1"/>
    <xf numFmtId="0" fontId="19" fillId="0" borderId="0" xfId="0" applyFont="1"/>
    <xf numFmtId="44" fontId="18" fillId="0" borderId="0" xfId="1" applyFont="1"/>
    <xf numFmtId="0" fontId="20" fillId="0" borderId="0" xfId="0" applyFont="1"/>
    <xf numFmtId="14" fontId="20" fillId="0" borderId="0" xfId="1" applyNumberFormat="1" applyFont="1"/>
    <xf numFmtId="14" fontId="18" fillId="0" borderId="0" xfId="0" quotePrefix="1" applyNumberFormat="1" applyFont="1"/>
    <xf numFmtId="2" fontId="18" fillId="0" borderId="0" xfId="0" applyNumberFormat="1" applyFont="1"/>
    <xf numFmtId="44" fontId="18" fillId="0" borderId="3" xfId="1" applyFont="1" applyBorder="1"/>
    <xf numFmtId="44" fontId="10" fillId="0" borderId="0" xfId="1" applyBorder="1" applyAlignment="1">
      <alignment vertical="top"/>
    </xf>
    <xf numFmtId="44" fontId="17" fillId="0" borderId="0" xfId="1" applyFont="1" applyBorder="1" applyAlignment="1">
      <alignment vertical="top" wrapText="1"/>
    </xf>
    <xf numFmtId="44" fontId="0" fillId="0" borderId="3" xfId="1" applyFont="1" applyBorder="1" applyAlignment="1">
      <alignment vertical="top"/>
    </xf>
    <xf numFmtId="14" fontId="20" fillId="0" borderId="0" xfId="0" applyNumberFormat="1" applyFont="1"/>
    <xf numFmtId="44" fontId="20" fillId="0" borderId="3" xfId="1" applyFont="1" applyBorder="1"/>
    <xf numFmtId="44" fontId="20" fillId="0" borderId="0" xfId="1" applyFont="1"/>
    <xf numFmtId="44" fontId="18" fillId="0" borderId="0" xfId="0" applyNumberFormat="1" applyFont="1"/>
    <xf numFmtId="44" fontId="20" fillId="0" borderId="0" xfId="0" applyNumberFormat="1" applyFont="1"/>
    <xf numFmtId="44" fontId="20" fillId="0" borderId="1" xfId="1" applyFont="1" applyBorder="1"/>
    <xf numFmtId="0" fontId="0" fillId="3" borderId="0" xfId="0" applyFont="1" applyFill="1"/>
    <xf numFmtId="0" fontId="0" fillId="4" borderId="0" xfId="0" applyFont="1" applyFill="1"/>
    <xf numFmtId="0" fontId="21" fillId="0" borderId="0" xfId="0" applyFont="1"/>
    <xf numFmtId="167" fontId="21" fillId="0" borderId="0" xfId="0" applyNumberFormat="1" applyFont="1"/>
    <xf numFmtId="0" fontId="22" fillId="0" borderId="0" xfId="0" applyFont="1"/>
    <xf numFmtId="167" fontId="13" fillId="0" borderId="0" xfId="0" applyNumberFormat="1" applyFont="1"/>
    <xf numFmtId="16" fontId="0" fillId="0" borderId="0" xfId="0" applyNumberFormat="1"/>
    <xf numFmtId="44" fontId="0" fillId="0" borderId="0" xfId="1" applyFont="1"/>
    <xf numFmtId="17" fontId="16" fillId="0" borderId="0" xfId="0" applyNumberFormat="1" applyFont="1"/>
    <xf numFmtId="44" fontId="16" fillId="0" borderId="0" xfId="1" applyFont="1"/>
    <xf numFmtId="44" fontId="10" fillId="0" borderId="0" xfId="1"/>
    <xf numFmtId="17" fontId="0" fillId="0" borderId="0" xfId="0" applyNumberFormat="1"/>
    <xf numFmtId="44" fontId="9" fillId="0" borderId="0" xfId="1" applyFont="1"/>
    <xf numFmtId="0" fontId="16" fillId="0" borderId="0" xfId="0" applyFont="1"/>
    <xf numFmtId="166" fontId="16" fillId="0" borderId="0" xfId="0" applyNumberFormat="1" applyFont="1" applyAlignment="1">
      <alignment vertical="top" wrapText="1"/>
    </xf>
    <xf numFmtId="44" fontId="16" fillId="0" borderId="0" xfId="1" applyFont="1" applyBorder="1" applyAlignment="1">
      <alignment vertical="top" wrapText="1"/>
    </xf>
    <xf numFmtId="16" fontId="23" fillId="0" borderId="0" xfId="0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166" fontId="0" fillId="0" borderId="0" xfId="0" applyNumberFormat="1" applyAlignment="1">
      <alignment horizontal="left" vertical="top" wrapText="1"/>
    </xf>
    <xf numFmtId="44" fontId="0" fillId="0" borderId="0" xfId="1" applyFont="1" applyBorder="1" applyAlignment="1">
      <alignment vertical="top" wrapText="1"/>
    </xf>
    <xf numFmtId="166" fontId="16" fillId="0" borderId="0" xfId="0" applyNumberFormat="1" applyFont="1" applyAlignment="1">
      <alignment horizontal="left" vertical="top" wrapText="1"/>
    </xf>
    <xf numFmtId="168" fontId="16" fillId="0" borderId="0" xfId="0" applyNumberFormat="1" applyFont="1" applyAlignment="1">
      <alignment vertical="top" wrapText="1"/>
    </xf>
    <xf numFmtId="44" fontId="9" fillId="0" borderId="0" xfId="1" applyFont="1" applyBorder="1" applyAlignment="1">
      <alignment vertical="top" wrapText="1"/>
    </xf>
    <xf numFmtId="0" fontId="0" fillId="0" borderId="0" xfId="0" applyAlignment="1">
      <alignment horizontal="right" vertical="top" wrapText="1"/>
    </xf>
    <xf numFmtId="166" fontId="0" fillId="0" borderId="0" xfId="0" applyNumberFormat="1" applyAlignment="1">
      <alignment vertical="top" wrapText="1"/>
    </xf>
    <xf numFmtId="166" fontId="24" fillId="5" borderId="0" xfId="0" applyNumberFormat="1" applyFont="1" applyFill="1" applyAlignment="1">
      <alignment horizontal="left" vertical="top" wrapText="1"/>
    </xf>
    <xf numFmtId="0" fontId="24" fillId="5" borderId="0" xfId="0" applyFont="1" applyFill="1" applyAlignment="1">
      <alignment vertical="top" wrapText="1"/>
    </xf>
    <xf numFmtId="44" fontId="24" fillId="5" borderId="0" xfId="1" applyFont="1" applyFill="1" applyBorder="1" applyAlignment="1">
      <alignment vertical="top" wrapText="1"/>
    </xf>
    <xf numFmtId="14" fontId="24" fillId="5" borderId="0" xfId="0" applyNumberFormat="1" applyFont="1" applyFill="1" applyAlignment="1">
      <alignment vertical="top" wrapText="1"/>
    </xf>
    <xf numFmtId="166" fontId="25" fillId="5" borderId="0" xfId="0" applyNumberFormat="1" applyFont="1" applyFill="1" applyAlignment="1">
      <alignment horizontal="left" vertical="top"/>
    </xf>
    <xf numFmtId="0" fontId="25" fillId="5" borderId="0" xfId="0" applyFont="1" applyFill="1" applyAlignment="1">
      <alignment vertical="top" wrapText="1"/>
    </xf>
    <xf numFmtId="44" fontId="25" fillId="5" borderId="0" xfId="1" applyFont="1" applyFill="1" applyBorder="1" applyAlignment="1">
      <alignment vertical="top" wrapText="1"/>
    </xf>
    <xf numFmtId="14" fontId="25" fillId="5" borderId="0" xfId="0" applyNumberFormat="1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44" fontId="0" fillId="6" borderId="0" xfId="1" applyFont="1" applyFill="1" applyBorder="1" applyAlignment="1">
      <alignment vertical="top" wrapText="1"/>
    </xf>
    <xf numFmtId="168" fontId="0" fillId="6" borderId="0" xfId="0" applyNumberFormat="1" applyFill="1" applyAlignment="1">
      <alignment vertical="top" wrapText="1"/>
    </xf>
    <xf numFmtId="0" fontId="11" fillId="0" borderId="3" xfId="0" applyFont="1" applyBorder="1"/>
    <xf numFmtId="44" fontId="0" fillId="5" borderId="0" xfId="1" applyFont="1" applyFill="1" applyBorder="1" applyAlignment="1">
      <alignment vertical="top" wrapText="1"/>
    </xf>
    <xf numFmtId="44" fontId="9" fillId="6" borderId="0" xfId="1" applyFont="1" applyFill="1" applyBorder="1" applyAlignment="1">
      <alignment vertical="top" wrapText="1"/>
    </xf>
    <xf numFmtId="44" fontId="16" fillId="6" borderId="0" xfId="1" applyFont="1" applyFill="1" applyBorder="1" applyAlignment="1">
      <alignment vertical="top" wrapText="1"/>
    </xf>
    <xf numFmtId="14" fontId="16" fillId="0" borderId="0" xfId="0" applyNumberFormat="1" applyFont="1" applyAlignment="1">
      <alignment vertical="top"/>
    </xf>
    <xf numFmtId="14" fontId="16" fillId="0" borderId="0" xfId="1" applyNumberFormat="1" applyFont="1" applyAlignment="1">
      <alignment vertical="top"/>
    </xf>
    <xf numFmtId="1" fontId="16" fillId="0" borderId="0" xfId="1" applyNumberFormat="1" applyFont="1" applyAlignment="1">
      <alignment vertical="top"/>
    </xf>
    <xf numFmtId="1" fontId="16" fillId="0" borderId="0" xfId="1" applyNumberFormat="1" applyFont="1" applyAlignment="1">
      <alignment vertical="top" wrapText="1"/>
    </xf>
    <xf numFmtId="0" fontId="16" fillId="0" borderId="0" xfId="0" applyFont="1" applyAlignment="1">
      <alignment vertical="top"/>
    </xf>
    <xf numFmtId="14" fontId="0" fillId="0" borderId="0" xfId="0" applyNumberFormat="1"/>
    <xf numFmtId="17" fontId="20" fillId="0" borderId="0" xfId="1" applyNumberFormat="1" applyFont="1"/>
    <xf numFmtId="0" fontId="0" fillId="0" borderId="0" xfId="0" applyAlignment="1"/>
    <xf numFmtId="0" fontId="8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44" fontId="8" fillId="0" borderId="0" xfId="1" applyFont="1" applyBorder="1" applyAlignment="1">
      <alignment vertical="top" wrapText="1"/>
    </xf>
    <xf numFmtId="44" fontId="8" fillId="5" borderId="0" xfId="1" applyFont="1" applyFill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7" fontId="21" fillId="0" borderId="0" xfId="0" applyNumberFormat="1" applyFont="1"/>
    <xf numFmtId="0" fontId="7" fillId="0" borderId="0" xfId="0" applyFont="1" applyAlignment="1">
      <alignment vertical="top" wrapText="1"/>
    </xf>
    <xf numFmtId="44" fontId="6" fillId="0" borderId="0" xfId="1" applyFont="1" applyBorder="1" applyAlignment="1">
      <alignment vertical="top" wrapText="1"/>
    </xf>
    <xf numFmtId="44" fontId="22" fillId="0" borderId="0" xfId="1" applyFont="1" applyBorder="1" applyAlignment="1">
      <alignment vertical="top" wrapText="1"/>
    </xf>
    <xf numFmtId="44" fontId="5" fillId="0" borderId="0" xfId="1" applyFont="1"/>
    <xf numFmtId="17" fontId="4" fillId="0" borderId="0" xfId="0" applyNumberFormat="1" applyFont="1"/>
    <xf numFmtId="44" fontId="4" fillId="0" borderId="0" xfId="1" applyFont="1"/>
    <xf numFmtId="44" fontId="4" fillId="6" borderId="0" xfId="1" applyFont="1" applyFill="1" applyBorder="1" applyAlignment="1">
      <alignment vertical="top" wrapText="1"/>
    </xf>
    <xf numFmtId="0" fontId="3" fillId="0" borderId="0" xfId="0" applyFont="1"/>
    <xf numFmtId="44" fontId="3" fillId="0" borderId="0" xfId="1" applyFont="1"/>
    <xf numFmtId="16" fontId="22" fillId="0" borderId="0" xfId="0" applyNumberFormat="1" applyFont="1"/>
    <xf numFmtId="44" fontId="2" fillId="6" borderId="0" xfId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2" fillId="0" borderId="0" xfId="1" applyFont="1" applyBorder="1" applyAlignment="1">
      <alignment vertical="top" wrapText="1"/>
    </xf>
    <xf numFmtId="44" fontId="21" fillId="0" borderId="0" xfId="1" applyFont="1" applyBorder="1" applyAlignment="1">
      <alignment vertical="top" wrapText="1"/>
    </xf>
    <xf numFmtId="44" fontId="20" fillId="0" borderId="0" xfId="1" applyFont="1" applyBorder="1"/>
    <xf numFmtId="44" fontId="2" fillId="0" borderId="0" xfId="0" applyNumberFormat="1" applyFont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70"/>
  <sheetViews>
    <sheetView topLeftCell="A28" zoomScaleNormal="100" workbookViewId="0">
      <selection activeCell="L38" sqref="L38"/>
    </sheetView>
  </sheetViews>
  <sheetFormatPr defaultColWidth="9.140625" defaultRowHeight="15" x14ac:dyDescent="0.25"/>
  <cols>
    <col min="1" max="3" width="9.140625" style="1"/>
    <col min="4" max="4" width="10.7109375" style="1" customWidth="1"/>
    <col min="5" max="5" width="11.7109375" style="1" customWidth="1"/>
    <col min="6" max="6" width="10.7109375" style="1" customWidth="1"/>
    <col min="7" max="1023" width="9.140625" style="1"/>
  </cols>
  <sheetData>
    <row r="1" spans="1:10" x14ac:dyDescent="0.25">
      <c r="A1" s="42"/>
      <c r="B1" s="42"/>
      <c r="C1" s="42" t="s">
        <v>63</v>
      </c>
      <c r="D1" s="42"/>
      <c r="E1" s="42"/>
      <c r="F1" s="42"/>
      <c r="G1" s="42"/>
      <c r="H1" s="41"/>
    </row>
    <row r="2" spans="1:10" x14ac:dyDescent="0.25">
      <c r="A2" s="42" t="s">
        <v>0</v>
      </c>
      <c r="B2" s="42"/>
      <c r="C2" s="42"/>
      <c r="D2" s="42"/>
      <c r="E2" s="42"/>
      <c r="F2" s="42"/>
      <c r="G2" s="42"/>
      <c r="H2" s="41"/>
    </row>
    <row r="3" spans="1:10" x14ac:dyDescent="0.25">
      <c r="E3" s="3"/>
      <c r="F3" s="1" t="s">
        <v>1</v>
      </c>
      <c r="G3" s="1" t="s">
        <v>2</v>
      </c>
    </row>
    <row r="4" spans="1:10" x14ac:dyDescent="0.25">
      <c r="A4" s="4" t="s">
        <v>3</v>
      </c>
      <c r="F4" s="1" t="s">
        <v>2</v>
      </c>
      <c r="G4" s="1" t="s">
        <v>4</v>
      </c>
    </row>
    <row r="5" spans="1:10" x14ac:dyDescent="0.25">
      <c r="A5" s="1">
        <v>4437.63</v>
      </c>
      <c r="B5" s="1" t="s">
        <v>5</v>
      </c>
      <c r="E5" s="1">
        <v>5113.63</v>
      </c>
    </row>
    <row r="6" spans="1:10" x14ac:dyDescent="0.25">
      <c r="A6" s="1">
        <v>18.59</v>
      </c>
      <c r="B6" s="1" t="s">
        <v>64</v>
      </c>
      <c r="E6" s="1">
        <v>18.77</v>
      </c>
    </row>
    <row r="7" spans="1:10" x14ac:dyDescent="0.25">
      <c r="A7" s="1">
        <v>65</v>
      </c>
      <c r="B7" s="1" t="s">
        <v>65</v>
      </c>
      <c r="E7" s="1">
        <v>65</v>
      </c>
    </row>
    <row r="8" spans="1:10" x14ac:dyDescent="0.25">
      <c r="A8" s="1">
        <v>4223.57</v>
      </c>
      <c r="B8" s="1" t="s">
        <v>7</v>
      </c>
      <c r="E8" s="1">
        <v>4169.6000000000004</v>
      </c>
    </row>
    <row r="9" spans="1:10" x14ac:dyDescent="0.25">
      <c r="B9" s="1" t="s">
        <v>8</v>
      </c>
      <c r="E9" s="1">
        <v>190.6</v>
      </c>
    </row>
    <row r="10" spans="1:10" x14ac:dyDescent="0.25">
      <c r="A10" s="1">
        <v>595.80999999999995</v>
      </c>
      <c r="B10" s="1" t="s">
        <v>9</v>
      </c>
      <c r="E10" s="1">
        <v>223.69</v>
      </c>
    </row>
    <row r="11" spans="1:10" x14ac:dyDescent="0.25">
      <c r="A11" s="44">
        <f>SUM(A5:A10)</f>
        <v>9340.6</v>
      </c>
      <c r="E11" s="5">
        <f>SUM(E5:E10)</f>
        <v>9781.2900000000009</v>
      </c>
      <c r="F11" s="5"/>
    </row>
    <row r="12" spans="1:10" x14ac:dyDescent="0.25">
      <c r="A12" s="44"/>
      <c r="E12" s="5"/>
      <c r="F12" s="5"/>
    </row>
    <row r="13" spans="1:10" x14ac:dyDescent="0.25">
      <c r="A13" s="4" t="s">
        <v>10</v>
      </c>
    </row>
    <row r="14" spans="1:10" x14ac:dyDescent="0.25">
      <c r="A14" s="45">
        <v>89.9</v>
      </c>
      <c r="B14" s="1" t="s">
        <v>66</v>
      </c>
      <c r="E14" s="1">
        <v>90</v>
      </c>
      <c r="F14" s="1">
        <v>90</v>
      </c>
      <c r="G14" s="1">
        <v>0</v>
      </c>
      <c r="H14"/>
      <c r="J14"/>
    </row>
    <row r="15" spans="1:10" x14ac:dyDescent="0.25">
      <c r="A15" s="45"/>
      <c r="B15" s="1" t="s">
        <v>11</v>
      </c>
      <c r="F15" s="1">
        <v>0</v>
      </c>
      <c r="G15" s="1">
        <v>0</v>
      </c>
      <c r="H15"/>
      <c r="J15"/>
    </row>
    <row r="16" spans="1:10" x14ac:dyDescent="0.25">
      <c r="A16" s="45"/>
      <c r="B16" s="1" t="s">
        <v>12</v>
      </c>
      <c r="E16" s="1">
        <v>66.09</v>
      </c>
      <c r="F16" s="1">
        <v>0</v>
      </c>
      <c r="G16" s="1">
        <v>0</v>
      </c>
      <c r="H16" s="6"/>
      <c r="J16"/>
    </row>
    <row r="17" spans="1:10" x14ac:dyDescent="0.25">
      <c r="A17" s="45"/>
      <c r="B17" s="1" t="s">
        <v>6</v>
      </c>
      <c r="F17" s="1">
        <v>0</v>
      </c>
      <c r="G17" s="1">
        <v>0</v>
      </c>
      <c r="H17" s="6"/>
      <c r="J17"/>
    </row>
    <row r="18" spans="1:10" x14ac:dyDescent="0.25">
      <c r="A18" s="45"/>
      <c r="B18" s="1" t="s">
        <v>13</v>
      </c>
      <c r="F18" s="1">
        <v>0</v>
      </c>
      <c r="H18" s="6"/>
      <c r="J18"/>
    </row>
    <row r="19" spans="1:10" x14ac:dyDescent="0.25">
      <c r="A19" s="45">
        <v>190.4</v>
      </c>
      <c r="B19" s="1" t="s">
        <v>15</v>
      </c>
      <c r="E19" s="1">
        <v>172.81</v>
      </c>
      <c r="F19" s="1">
        <v>225</v>
      </c>
      <c r="G19" s="1">
        <v>52.19</v>
      </c>
      <c r="H19" s="6"/>
      <c r="J19"/>
    </row>
    <row r="20" spans="1:10" x14ac:dyDescent="0.25">
      <c r="A20" s="45"/>
      <c r="B20" s="1" t="s">
        <v>16</v>
      </c>
      <c r="F20" s="1">
        <v>0</v>
      </c>
      <c r="G20" s="1">
        <v>0</v>
      </c>
      <c r="H20" s="6"/>
      <c r="J20"/>
    </row>
    <row r="21" spans="1:10" x14ac:dyDescent="0.25">
      <c r="A21" s="45">
        <v>16.45</v>
      </c>
      <c r="B21" s="1" t="s">
        <v>67</v>
      </c>
      <c r="E21" s="1">
        <v>4.5</v>
      </c>
      <c r="F21" s="1">
        <v>20</v>
      </c>
      <c r="G21" s="1">
        <v>15.5</v>
      </c>
      <c r="H21" s="6"/>
      <c r="J21"/>
    </row>
    <row r="22" spans="1:10" x14ac:dyDescent="0.25">
      <c r="A22" s="45"/>
      <c r="B22" s="1" t="s">
        <v>68</v>
      </c>
      <c r="F22" s="1">
        <v>200</v>
      </c>
      <c r="H22" s="6"/>
      <c r="J22"/>
    </row>
    <row r="23" spans="1:10" x14ac:dyDescent="0.25">
      <c r="A23" s="45">
        <v>100</v>
      </c>
      <c r="B23" s="1" t="s">
        <v>17</v>
      </c>
      <c r="F23" s="1">
        <v>0</v>
      </c>
      <c r="H23" s="6"/>
      <c r="J23"/>
    </row>
    <row r="24" spans="1:10" x14ac:dyDescent="0.25">
      <c r="A24" s="45">
        <v>3358.46</v>
      </c>
      <c r="B24" s="1" t="s">
        <v>18</v>
      </c>
      <c r="E24" s="1">
        <v>2564.9</v>
      </c>
      <c r="F24" s="1">
        <v>3220</v>
      </c>
      <c r="G24" s="1">
        <v>655.1</v>
      </c>
      <c r="H24" s="6"/>
      <c r="J24"/>
    </row>
    <row r="25" spans="1:10" x14ac:dyDescent="0.25">
      <c r="A25" s="45"/>
      <c r="B25" s="1" t="s">
        <v>141</v>
      </c>
      <c r="E25" s="1">
        <v>912.46</v>
      </c>
      <c r="F25" s="1">
        <v>0</v>
      </c>
      <c r="H25" s="6"/>
      <c r="J25"/>
    </row>
    <row r="26" spans="1:10" x14ac:dyDescent="0.25">
      <c r="A26" s="45"/>
      <c r="B26" s="1" t="s">
        <v>145</v>
      </c>
      <c r="E26" s="1">
        <v>1615</v>
      </c>
      <c r="F26" s="1">
        <v>0</v>
      </c>
      <c r="H26" s="6"/>
      <c r="J26"/>
    </row>
    <row r="27" spans="1:10" x14ac:dyDescent="0.25">
      <c r="A27" s="45"/>
      <c r="B27" s="1" t="s">
        <v>42</v>
      </c>
      <c r="E27" s="1">
        <v>148</v>
      </c>
      <c r="F27" s="1">
        <v>300</v>
      </c>
      <c r="G27" s="1">
        <v>152</v>
      </c>
      <c r="H27" s="6"/>
      <c r="J27"/>
    </row>
    <row r="28" spans="1:10" x14ac:dyDescent="0.25">
      <c r="A28" s="45">
        <v>325.26</v>
      </c>
      <c r="B28" s="1" t="s">
        <v>19</v>
      </c>
      <c r="E28" s="1">
        <v>129.03</v>
      </c>
      <c r="F28" s="1">
        <v>350</v>
      </c>
      <c r="G28" s="1">
        <v>220.97</v>
      </c>
      <c r="H28" s="6"/>
      <c r="J28"/>
    </row>
    <row r="29" spans="1:10" x14ac:dyDescent="0.25">
      <c r="A29" s="45"/>
      <c r="B29" s="1" t="s">
        <v>8</v>
      </c>
      <c r="E29" s="1">
        <v>1614.95</v>
      </c>
      <c r="F29" s="1">
        <v>0</v>
      </c>
      <c r="H29" s="6"/>
      <c r="J29"/>
    </row>
    <row r="30" spans="1:10" x14ac:dyDescent="0.25">
      <c r="A30" s="45">
        <v>224.14</v>
      </c>
      <c r="B30" s="1" t="s">
        <v>20</v>
      </c>
      <c r="E30" s="1">
        <v>228.25</v>
      </c>
      <c r="F30" s="1">
        <v>179</v>
      </c>
      <c r="G30" s="1">
        <v>0</v>
      </c>
      <c r="H30"/>
      <c r="J30"/>
    </row>
    <row r="31" spans="1:10" x14ac:dyDescent="0.25">
      <c r="A31" s="45"/>
      <c r="B31" s="1" t="s">
        <v>21</v>
      </c>
      <c r="F31" s="6">
        <v>240</v>
      </c>
      <c r="G31" s="6"/>
      <c r="H31"/>
      <c r="J31"/>
    </row>
    <row r="32" spans="1:10" x14ac:dyDescent="0.25">
      <c r="A32" s="45">
        <v>220.35</v>
      </c>
      <c r="B32" s="1" t="s">
        <v>22</v>
      </c>
      <c r="E32" s="1">
        <v>553.13</v>
      </c>
      <c r="F32" s="1">
        <v>0</v>
      </c>
      <c r="H32"/>
      <c r="J32"/>
    </row>
    <row r="33" spans="1:10" x14ac:dyDescent="0.25">
      <c r="A33" s="45">
        <v>877.79</v>
      </c>
      <c r="B33" s="1" t="s">
        <v>23</v>
      </c>
      <c r="F33" s="1">
        <v>100</v>
      </c>
      <c r="H33"/>
      <c r="J33"/>
    </row>
    <row r="34" spans="1:10" x14ac:dyDescent="0.25">
      <c r="A34" s="44">
        <f>SUM(A14:A33)</f>
        <v>5402.7500000000009</v>
      </c>
      <c r="E34" s="5">
        <f>SUM(E14:E33)</f>
        <v>8099.12</v>
      </c>
      <c r="F34" s="46">
        <f>SUM(F14:F33)</f>
        <v>4924</v>
      </c>
      <c r="G34" s="7"/>
      <c r="H34" s="8"/>
    </row>
    <row r="36" spans="1:10" x14ac:dyDescent="0.25">
      <c r="A36" s="9" t="s">
        <v>24</v>
      </c>
      <c r="B36" s="9"/>
      <c r="C36" s="4"/>
      <c r="D36" s="4"/>
      <c r="E36" s="4"/>
      <c r="F36" s="3"/>
    </row>
    <row r="37" spans="1:10" x14ac:dyDescent="0.25">
      <c r="A37" s="4" t="s">
        <v>29</v>
      </c>
      <c r="C37" s="4" t="s">
        <v>25</v>
      </c>
      <c r="D37" s="4"/>
      <c r="E37" s="45">
        <v>15223</v>
      </c>
      <c r="F37" s="3"/>
    </row>
    <row r="38" spans="1:10" x14ac:dyDescent="0.25">
      <c r="A38" s="4" t="s">
        <v>26</v>
      </c>
      <c r="F38" s="3"/>
    </row>
    <row r="39" spans="1:10" x14ac:dyDescent="0.25">
      <c r="A39" s="4"/>
      <c r="B39" s="1" t="s">
        <v>27</v>
      </c>
      <c r="E39" s="1">
        <v>4256.8999999999996</v>
      </c>
      <c r="F39" s="3"/>
    </row>
    <row r="40" spans="1:10" x14ac:dyDescent="0.25">
      <c r="A40" s="4"/>
      <c r="E40" s="10">
        <f>SUM(E37:E39)</f>
        <v>19479.900000000001</v>
      </c>
      <c r="F40" s="3"/>
    </row>
    <row r="41" spans="1:10" x14ac:dyDescent="0.25">
      <c r="A41" s="4" t="s">
        <v>10</v>
      </c>
      <c r="F41" s="3"/>
    </row>
    <row r="42" spans="1:10" x14ac:dyDescent="0.25">
      <c r="A42" s="4"/>
      <c r="B42" s="1" t="s">
        <v>14</v>
      </c>
      <c r="E42" s="1">
        <v>140.33000000000001</v>
      </c>
      <c r="F42" s="3"/>
    </row>
    <row r="43" spans="1:10" x14ac:dyDescent="0.25">
      <c r="A43" s="4"/>
      <c r="E43" s="43">
        <f>SUM(E42:E42)</f>
        <v>140.33000000000001</v>
      </c>
      <c r="F43" s="3"/>
    </row>
    <row r="44" spans="1:10" x14ac:dyDescent="0.25">
      <c r="A44" s="4"/>
      <c r="F44" s="3"/>
    </row>
    <row r="45" spans="1:10" x14ac:dyDescent="0.25">
      <c r="A45" s="4" t="s">
        <v>30</v>
      </c>
      <c r="E45" s="77">
        <v>19339.57</v>
      </c>
      <c r="F45" s="3"/>
    </row>
    <row r="46" spans="1:10" x14ac:dyDescent="0.25">
      <c r="A46" s="4"/>
      <c r="F46" s="3"/>
    </row>
    <row r="47" spans="1:10" x14ac:dyDescent="0.25">
      <c r="B47" s="1" t="s">
        <v>31</v>
      </c>
    </row>
    <row r="49" spans="2:6" ht="16.5" x14ac:dyDescent="0.35">
      <c r="B49" s="11" t="s">
        <v>32</v>
      </c>
      <c r="C49" s="4"/>
      <c r="D49" s="3"/>
    </row>
    <row r="51" spans="2:6" x14ac:dyDescent="0.25">
      <c r="F51" s="2"/>
    </row>
    <row r="52" spans="2:6" x14ac:dyDescent="0.25">
      <c r="F52" s="3"/>
    </row>
    <row r="70" spans="6:6" x14ac:dyDescent="0.25">
      <c r="F70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D361-52FF-48A3-9E3D-023CD816EF44}">
  <dimension ref="A1:F43"/>
  <sheetViews>
    <sheetView workbookViewId="0">
      <selection sqref="A1:XFD1048576"/>
    </sheetView>
  </sheetViews>
  <sheetFormatPr defaultColWidth="9.140625" defaultRowHeight="15.75" x14ac:dyDescent="0.25"/>
  <cols>
    <col min="1" max="1" width="38.28515625" style="24" bestFit="1" customWidth="1"/>
    <col min="2" max="2" width="15.140625" style="24" bestFit="1" customWidth="1"/>
    <col min="3" max="3" width="12.5703125" style="24" customWidth="1"/>
    <col min="4" max="4" width="16" style="26" bestFit="1" customWidth="1"/>
    <col min="5" max="5" width="12.7109375" style="24" bestFit="1" customWidth="1"/>
    <col min="6" max="6" width="9.5703125" style="24" bestFit="1" customWidth="1"/>
    <col min="7" max="7" width="9.140625" style="24"/>
    <col min="8" max="8" width="11.28515625" style="24" bestFit="1" customWidth="1"/>
    <col min="9" max="15" width="9.140625" style="24"/>
    <col min="16" max="16" width="10.42578125" style="24" customWidth="1"/>
    <col min="17" max="16384" width="9.140625" style="24"/>
  </cols>
  <sheetData>
    <row r="1" spans="1:6" ht="23.25" x14ac:dyDescent="0.35">
      <c r="B1" s="25" t="s">
        <v>114</v>
      </c>
      <c r="C1" s="25"/>
    </row>
    <row r="2" spans="1:6" x14ac:dyDescent="0.25">
      <c r="B2" s="27"/>
    </row>
    <row r="3" spans="1:6" ht="23.25" x14ac:dyDescent="0.35">
      <c r="A3" s="25" t="s">
        <v>50</v>
      </c>
      <c r="D3" s="87">
        <v>44440</v>
      </c>
    </row>
    <row r="4" spans="1:6" x14ac:dyDescent="0.25">
      <c r="C4" s="27"/>
      <c r="D4" s="28"/>
    </row>
    <row r="5" spans="1:6" x14ac:dyDescent="0.25">
      <c r="A5" s="27" t="s">
        <v>51</v>
      </c>
    </row>
    <row r="6" spans="1:6" x14ac:dyDescent="0.25">
      <c r="A6" s="24" t="s">
        <v>69</v>
      </c>
      <c r="B6" s="29"/>
      <c r="D6" s="26">
        <v>25554.54</v>
      </c>
    </row>
    <row r="7" spans="1:6" x14ac:dyDescent="0.25">
      <c r="F7" s="30"/>
    </row>
    <row r="8" spans="1:6" ht="16.5" thickBot="1" x14ac:dyDescent="0.3">
      <c r="C8" s="27" t="s">
        <v>52</v>
      </c>
      <c r="D8" s="31">
        <f>SUM(D6:D7)</f>
        <v>25554.54</v>
      </c>
    </row>
    <row r="9" spans="1:6" ht="16.5" thickTop="1" x14ac:dyDescent="0.25">
      <c r="A9" s="27" t="s">
        <v>53</v>
      </c>
    </row>
    <row r="10" spans="1:6" x14ac:dyDescent="0.25">
      <c r="A10" s="14"/>
      <c r="B10" s="18"/>
      <c r="C10" s="32"/>
    </row>
    <row r="11" spans="1:6" x14ac:dyDescent="0.25">
      <c r="A11" s="14" t="s">
        <v>86</v>
      </c>
      <c r="B11" s="18"/>
      <c r="C11" s="32">
        <v>688.4</v>
      </c>
    </row>
    <row r="12" spans="1:6" x14ac:dyDescent="0.25">
      <c r="A12" s="21" t="s">
        <v>77</v>
      </c>
      <c r="B12" s="18"/>
      <c r="C12" s="22">
        <v>172.2</v>
      </c>
    </row>
    <row r="13" spans="1:6" x14ac:dyDescent="0.25">
      <c r="A13" s="21" t="s">
        <v>123</v>
      </c>
      <c r="B13" s="18"/>
      <c r="C13" s="22">
        <v>46.98</v>
      </c>
    </row>
    <row r="14" spans="1:6" x14ac:dyDescent="0.25">
      <c r="A14" s="21"/>
      <c r="B14" s="18"/>
      <c r="C14" s="22"/>
    </row>
    <row r="15" spans="1:6" x14ac:dyDescent="0.25">
      <c r="A15" s="14"/>
      <c r="B15" s="18"/>
      <c r="C15" s="32"/>
    </row>
    <row r="16" spans="1:6" x14ac:dyDescent="0.25">
      <c r="A16" s="14"/>
      <c r="B16" s="33"/>
    </row>
    <row r="17" spans="1:5" x14ac:dyDescent="0.25">
      <c r="A17" s="14"/>
      <c r="B17" s="33"/>
    </row>
    <row r="18" spans="1:5" ht="16.5" thickBot="1" x14ac:dyDescent="0.3">
      <c r="A18" s="14"/>
      <c r="C18" s="34">
        <f>SUM(C11:C17)</f>
        <v>907.57999999999993</v>
      </c>
    </row>
    <row r="19" spans="1:5" ht="16.5" thickTop="1" x14ac:dyDescent="0.25">
      <c r="A19" s="14"/>
      <c r="C19" s="22"/>
    </row>
    <row r="20" spans="1:5" x14ac:dyDescent="0.25">
      <c r="A20" s="14" t="s">
        <v>54</v>
      </c>
      <c r="C20" s="22"/>
    </row>
    <row r="21" spans="1:5" x14ac:dyDescent="0.25">
      <c r="A21" s="14"/>
      <c r="C21" s="22"/>
    </row>
    <row r="22" spans="1:5" x14ac:dyDescent="0.25">
      <c r="A22" s="14"/>
      <c r="B22" s="22"/>
    </row>
    <row r="23" spans="1:5" ht="16.5" thickBot="1" x14ac:dyDescent="0.3">
      <c r="A23" s="14"/>
      <c r="C23" s="34">
        <f>SUM(B22)</f>
        <v>0</v>
      </c>
    </row>
    <row r="24" spans="1:5" ht="16.5" thickTop="1" x14ac:dyDescent="0.25">
      <c r="A24" s="14"/>
      <c r="C24" s="22"/>
    </row>
    <row r="25" spans="1:5" x14ac:dyDescent="0.25">
      <c r="A25" s="14"/>
      <c r="C25" s="22"/>
    </row>
    <row r="26" spans="1:5" ht="16.5" thickBot="1" x14ac:dyDescent="0.3">
      <c r="B26" s="35"/>
      <c r="D26" s="36">
        <f>D8-C18+C23</f>
        <v>24646.959999999999</v>
      </c>
    </row>
    <row r="27" spans="1:5" ht="16.5" thickTop="1" x14ac:dyDescent="0.25"/>
    <row r="28" spans="1:5" x14ac:dyDescent="0.25">
      <c r="C28" s="26"/>
    </row>
    <row r="29" spans="1:5" x14ac:dyDescent="0.25">
      <c r="A29" s="27" t="s">
        <v>55</v>
      </c>
      <c r="B29" s="27"/>
    </row>
    <row r="30" spans="1:5" x14ac:dyDescent="0.25">
      <c r="A30" s="27" t="s">
        <v>56</v>
      </c>
      <c r="D30" s="37">
        <v>17394.45</v>
      </c>
    </row>
    <row r="31" spans="1:5" x14ac:dyDescent="0.25">
      <c r="A31" s="24" t="s">
        <v>70</v>
      </c>
      <c r="B31" s="26">
        <v>919.82</v>
      </c>
      <c r="D31" s="37"/>
      <c r="E31" s="38"/>
    </row>
    <row r="32" spans="1:5" x14ac:dyDescent="0.25">
      <c r="A32" s="24" t="s">
        <v>57</v>
      </c>
      <c r="B32" s="38">
        <v>2528.48</v>
      </c>
      <c r="D32" s="26">
        <f>SUM(C28:C30)</f>
        <v>0</v>
      </c>
    </row>
    <row r="33" spans="1:6" x14ac:dyDescent="0.25">
      <c r="A33" s="24" t="s">
        <v>58</v>
      </c>
      <c r="B33" s="38">
        <v>9780.99</v>
      </c>
    </row>
    <row r="34" spans="1:6" x14ac:dyDescent="0.25">
      <c r="B34" s="38"/>
      <c r="F34" s="38"/>
    </row>
    <row r="35" spans="1:6" ht="16.5" thickBot="1" x14ac:dyDescent="0.3">
      <c r="A35" s="27" t="s">
        <v>59</v>
      </c>
      <c r="B35" s="35">
        <v>44468</v>
      </c>
      <c r="C35" s="27"/>
      <c r="D35" s="36">
        <f>D30-B32+B33</f>
        <v>24646.959999999999</v>
      </c>
    </row>
    <row r="36" spans="1:6" ht="16.5" thickTop="1" x14ac:dyDescent="0.25">
      <c r="D36" s="26">
        <f>D35-D26</f>
        <v>0</v>
      </c>
      <c r="E36" s="38"/>
    </row>
    <row r="37" spans="1:6" s="27" customFormat="1" x14ac:dyDescent="0.25">
      <c r="A37" s="24"/>
      <c r="B37" s="24"/>
      <c r="C37" s="24"/>
      <c r="D37" s="26"/>
      <c r="E37" s="39"/>
      <c r="F37" s="39"/>
    </row>
    <row r="38" spans="1:6" x14ac:dyDescent="0.25">
      <c r="A38" s="27" t="s">
        <v>60</v>
      </c>
      <c r="B38" s="24" t="s">
        <v>61</v>
      </c>
    </row>
    <row r="39" spans="1:6" x14ac:dyDescent="0.25">
      <c r="A39" s="27"/>
      <c r="B39" s="27" t="s">
        <v>33</v>
      </c>
      <c r="C39" s="27"/>
      <c r="D39" s="40"/>
    </row>
    <row r="40" spans="1:6" x14ac:dyDescent="0.25">
      <c r="A40" s="27"/>
      <c r="E40" s="38"/>
    </row>
    <row r="41" spans="1:6" s="27" customFormat="1" x14ac:dyDescent="0.25">
      <c r="A41" s="27" t="s">
        <v>34</v>
      </c>
      <c r="B41" s="24" t="s">
        <v>62</v>
      </c>
      <c r="C41" s="24"/>
      <c r="D41" s="26"/>
      <c r="E41" s="39"/>
      <c r="F41" s="39"/>
    </row>
    <row r="43" spans="1:6" x14ac:dyDescent="0.25">
      <c r="A43" s="2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969A-7E3A-49B3-B698-32C54CDDECF5}">
  <dimension ref="A1:F42"/>
  <sheetViews>
    <sheetView workbookViewId="0">
      <selection sqref="A1:XFD1048576"/>
    </sheetView>
  </sheetViews>
  <sheetFormatPr defaultColWidth="9.140625" defaultRowHeight="15.75" x14ac:dyDescent="0.25"/>
  <cols>
    <col min="1" max="1" width="38.28515625" style="24" bestFit="1" customWidth="1"/>
    <col min="2" max="2" width="15.140625" style="24" bestFit="1" customWidth="1"/>
    <col min="3" max="3" width="12.5703125" style="24" customWidth="1"/>
    <col min="4" max="4" width="16" style="26" bestFit="1" customWidth="1"/>
    <col min="5" max="5" width="12.7109375" style="24" bestFit="1" customWidth="1"/>
    <col min="6" max="6" width="9.5703125" style="24" bestFit="1" customWidth="1"/>
    <col min="7" max="7" width="9.140625" style="24"/>
    <col min="8" max="8" width="11.28515625" style="24" bestFit="1" customWidth="1"/>
    <col min="9" max="15" width="9.140625" style="24"/>
    <col min="16" max="16" width="10.42578125" style="24" customWidth="1"/>
    <col min="17" max="16384" width="9.140625" style="24"/>
  </cols>
  <sheetData>
    <row r="1" spans="1:6" ht="23.25" x14ac:dyDescent="0.35">
      <c r="B1" s="25" t="s">
        <v>114</v>
      </c>
      <c r="C1" s="25"/>
    </row>
    <row r="2" spans="1:6" x14ac:dyDescent="0.25">
      <c r="B2" s="27"/>
    </row>
    <row r="3" spans="1:6" ht="23.25" x14ac:dyDescent="0.35">
      <c r="A3" s="25" t="s">
        <v>50</v>
      </c>
      <c r="D3" s="87">
        <v>44501</v>
      </c>
    </row>
    <row r="4" spans="1:6" x14ac:dyDescent="0.25">
      <c r="C4" s="27"/>
      <c r="D4" s="28"/>
    </row>
    <row r="5" spans="1:6" x14ac:dyDescent="0.25">
      <c r="A5" s="27" t="s">
        <v>51</v>
      </c>
    </row>
    <row r="6" spans="1:6" x14ac:dyDescent="0.25">
      <c r="A6" s="24" t="s">
        <v>69</v>
      </c>
      <c r="B6" s="29"/>
      <c r="D6" s="26">
        <v>28790.76</v>
      </c>
    </row>
    <row r="7" spans="1:6" x14ac:dyDescent="0.25">
      <c r="F7" s="30"/>
    </row>
    <row r="8" spans="1:6" ht="16.5" thickBot="1" x14ac:dyDescent="0.3">
      <c r="C8" s="27" t="s">
        <v>52</v>
      </c>
      <c r="D8" s="31">
        <f>SUM(D6:D7)</f>
        <v>28790.76</v>
      </c>
    </row>
    <row r="9" spans="1:6" ht="16.5" thickTop="1" x14ac:dyDescent="0.25">
      <c r="A9" s="27" t="s">
        <v>53</v>
      </c>
    </row>
    <row r="10" spans="1:6" x14ac:dyDescent="0.25">
      <c r="A10" s="14"/>
      <c r="B10" s="18"/>
      <c r="C10" s="32"/>
    </row>
    <row r="11" spans="1:6" x14ac:dyDescent="0.25">
      <c r="A11" s="14" t="s">
        <v>143</v>
      </c>
      <c r="B11" s="18"/>
      <c r="C11" s="32">
        <v>1049.95</v>
      </c>
    </row>
    <row r="12" spans="1:6" x14ac:dyDescent="0.25">
      <c r="A12" s="21" t="s">
        <v>140</v>
      </c>
      <c r="B12" s="18"/>
      <c r="C12" s="22">
        <v>1614.95</v>
      </c>
    </row>
    <row r="13" spans="1:6" x14ac:dyDescent="0.25">
      <c r="A13" s="21" t="s">
        <v>123</v>
      </c>
      <c r="B13" s="18"/>
      <c r="C13" s="22">
        <v>43.98</v>
      </c>
    </row>
    <row r="14" spans="1:6" x14ac:dyDescent="0.25">
      <c r="A14" s="21" t="s">
        <v>146</v>
      </c>
      <c r="B14" s="18"/>
      <c r="C14" s="22">
        <v>1938</v>
      </c>
    </row>
    <row r="15" spans="1:6" x14ac:dyDescent="0.25">
      <c r="A15" s="14"/>
      <c r="B15" s="33"/>
    </row>
    <row r="16" spans="1:6" ht="16.5" thickBot="1" x14ac:dyDescent="0.3">
      <c r="A16" s="14"/>
      <c r="C16" s="34">
        <f>SUM(C11:C15)</f>
        <v>4646.88</v>
      </c>
    </row>
    <row r="17" spans="1:5" ht="16.5" thickTop="1" x14ac:dyDescent="0.25">
      <c r="A17" s="14"/>
      <c r="C17" s="22"/>
    </row>
    <row r="18" spans="1:5" x14ac:dyDescent="0.25">
      <c r="A18" s="14" t="s">
        <v>144</v>
      </c>
      <c r="C18" s="22"/>
    </row>
    <row r="19" spans="1:5" x14ac:dyDescent="0.25">
      <c r="A19" s="14" t="s">
        <v>140</v>
      </c>
      <c r="C19" s="22">
        <v>30.2</v>
      </c>
    </row>
    <row r="20" spans="1:5" x14ac:dyDescent="0.25">
      <c r="A20" s="14" t="s">
        <v>137</v>
      </c>
      <c r="C20" s="22">
        <v>30.2</v>
      </c>
    </row>
    <row r="21" spans="1:5" x14ac:dyDescent="0.25">
      <c r="A21" s="14" t="s">
        <v>139</v>
      </c>
      <c r="B21" s="22"/>
      <c r="C21" s="111">
        <v>30.2</v>
      </c>
    </row>
    <row r="22" spans="1:5" ht="16.5" thickBot="1" x14ac:dyDescent="0.3">
      <c r="A22" s="14"/>
      <c r="C22" s="34">
        <f>SUM(C19:C21)</f>
        <v>90.6</v>
      </c>
    </row>
    <row r="23" spans="1:5" ht="16.5" thickTop="1" x14ac:dyDescent="0.25">
      <c r="A23" s="14"/>
      <c r="C23" s="22"/>
    </row>
    <row r="24" spans="1:5" x14ac:dyDescent="0.25">
      <c r="A24" s="14"/>
      <c r="C24" s="22"/>
    </row>
    <row r="25" spans="1:5" ht="16.5" thickBot="1" x14ac:dyDescent="0.3">
      <c r="B25" s="35"/>
      <c r="D25" s="36">
        <f>D8-C16+C22</f>
        <v>24234.479999999996</v>
      </c>
    </row>
    <row r="26" spans="1:5" ht="16.5" thickTop="1" x14ac:dyDescent="0.25"/>
    <row r="27" spans="1:5" x14ac:dyDescent="0.25">
      <c r="C27" s="26"/>
    </row>
    <row r="28" spans="1:5" x14ac:dyDescent="0.25">
      <c r="A28" s="27" t="s">
        <v>55</v>
      </c>
      <c r="B28" s="27"/>
    </row>
    <row r="29" spans="1:5" x14ac:dyDescent="0.25">
      <c r="A29" s="27" t="s">
        <v>56</v>
      </c>
      <c r="D29" s="37">
        <v>17394.45</v>
      </c>
    </row>
    <row r="30" spans="1:5" x14ac:dyDescent="0.25">
      <c r="A30" s="24" t="s">
        <v>70</v>
      </c>
      <c r="B30" s="26">
        <v>919.82</v>
      </c>
      <c r="D30" s="37"/>
      <c r="E30" s="38"/>
    </row>
    <row r="31" spans="1:5" x14ac:dyDescent="0.25">
      <c r="A31" s="24" t="s">
        <v>57</v>
      </c>
      <c r="B31" s="38">
        <v>7198.16</v>
      </c>
      <c r="D31" s="26">
        <f>SUM(C27:C29)</f>
        <v>0</v>
      </c>
    </row>
    <row r="32" spans="1:5" x14ac:dyDescent="0.25">
      <c r="A32" s="24" t="s">
        <v>58</v>
      </c>
      <c r="B32" s="38">
        <v>14038.19</v>
      </c>
    </row>
    <row r="33" spans="1:6" x14ac:dyDescent="0.25">
      <c r="B33" s="38"/>
      <c r="F33" s="38"/>
    </row>
    <row r="34" spans="1:6" ht="16.5" thickBot="1" x14ac:dyDescent="0.3">
      <c r="A34" s="27" t="s">
        <v>59</v>
      </c>
      <c r="B34" s="35">
        <v>44524</v>
      </c>
      <c r="C34" s="27"/>
      <c r="D34" s="36">
        <f>D29-B31+B32</f>
        <v>24234.480000000003</v>
      </c>
    </row>
    <row r="35" spans="1:6" ht="16.5" thickTop="1" x14ac:dyDescent="0.25">
      <c r="D35" s="26">
        <f>D34-D25</f>
        <v>0</v>
      </c>
      <c r="E35" s="38"/>
    </row>
    <row r="36" spans="1:6" s="27" customFormat="1" x14ac:dyDescent="0.25">
      <c r="A36" s="24"/>
      <c r="B36" s="24"/>
      <c r="C36" s="24"/>
      <c r="D36" s="26"/>
      <c r="E36" s="39"/>
      <c r="F36" s="39"/>
    </row>
    <row r="37" spans="1:6" x14ac:dyDescent="0.25">
      <c r="A37" s="27" t="s">
        <v>60</v>
      </c>
      <c r="B37" s="24" t="s">
        <v>61</v>
      </c>
    </row>
    <row r="38" spans="1:6" x14ac:dyDescent="0.25">
      <c r="A38" s="27"/>
      <c r="B38" s="27" t="s">
        <v>33</v>
      </c>
      <c r="C38" s="27"/>
      <c r="D38" s="110"/>
    </row>
    <row r="39" spans="1:6" x14ac:dyDescent="0.25">
      <c r="A39" s="27"/>
      <c r="E39" s="38"/>
    </row>
    <row r="40" spans="1:6" s="27" customFormat="1" x14ac:dyDescent="0.25">
      <c r="A40" s="27" t="s">
        <v>34</v>
      </c>
      <c r="B40" s="24" t="s">
        <v>62</v>
      </c>
      <c r="C40" s="24"/>
      <c r="D40" s="26"/>
      <c r="E40" s="39"/>
      <c r="F40" s="39"/>
    </row>
    <row r="42" spans="1:6" x14ac:dyDescent="0.25">
      <c r="A42" s="2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topLeftCell="A4" zoomScale="120" zoomScaleNormal="120" workbookViewId="0">
      <selection activeCell="E22" sqref="E22"/>
    </sheetView>
  </sheetViews>
  <sheetFormatPr defaultColWidth="11.5703125" defaultRowHeight="15" x14ac:dyDescent="0.25"/>
  <cols>
    <col min="2" max="2" width="20" customWidth="1"/>
    <col min="3" max="3" width="19.42578125" customWidth="1"/>
    <col min="4" max="4" width="22.42578125" customWidth="1"/>
    <col min="5" max="5" width="19.140625" customWidth="1"/>
  </cols>
  <sheetData>
    <row r="1" spans="1:8" x14ac:dyDescent="0.25">
      <c r="A1" s="81" t="s">
        <v>34</v>
      </c>
      <c r="B1" s="82" t="s">
        <v>48</v>
      </c>
      <c r="C1" s="83" t="s">
        <v>100</v>
      </c>
      <c r="D1" s="84" t="s">
        <v>101</v>
      </c>
      <c r="E1" s="85" t="s">
        <v>47</v>
      </c>
      <c r="F1" s="23" t="s">
        <v>49</v>
      </c>
      <c r="G1" s="23" t="s">
        <v>28</v>
      </c>
      <c r="H1" s="23" t="s">
        <v>79</v>
      </c>
    </row>
    <row r="2" spans="1:8" x14ac:dyDescent="0.25">
      <c r="A2" s="86">
        <v>44342</v>
      </c>
      <c r="B2" t="s">
        <v>102</v>
      </c>
      <c r="C2">
        <v>206953796</v>
      </c>
      <c r="D2" t="s">
        <v>103</v>
      </c>
      <c r="E2" t="s">
        <v>89</v>
      </c>
      <c r="F2">
        <v>9.99</v>
      </c>
      <c r="G2">
        <v>1.67</v>
      </c>
      <c r="H2">
        <v>8.32</v>
      </c>
    </row>
    <row r="3" spans="1:8" x14ac:dyDescent="0.25">
      <c r="A3" s="86">
        <v>44342</v>
      </c>
      <c r="B3" t="s">
        <v>102</v>
      </c>
      <c r="C3">
        <v>206953796</v>
      </c>
      <c r="D3" t="s">
        <v>103</v>
      </c>
      <c r="E3" t="s">
        <v>89</v>
      </c>
      <c r="F3">
        <v>9.99</v>
      </c>
      <c r="G3">
        <v>1.67</v>
      </c>
      <c r="H3">
        <v>8.32</v>
      </c>
    </row>
    <row r="4" spans="1:8" x14ac:dyDescent="0.25">
      <c r="A4" s="86">
        <v>44342</v>
      </c>
      <c r="B4" t="s">
        <v>104</v>
      </c>
      <c r="C4">
        <v>226659933</v>
      </c>
      <c r="D4" t="s">
        <v>105</v>
      </c>
      <c r="E4" t="s">
        <v>106</v>
      </c>
      <c r="F4">
        <v>19.989999999999998</v>
      </c>
      <c r="G4">
        <v>3.33</v>
      </c>
      <c r="H4">
        <v>16.66</v>
      </c>
    </row>
    <row r="5" spans="1:8" x14ac:dyDescent="0.25">
      <c r="A5" s="86">
        <v>44342</v>
      </c>
      <c r="B5" t="s">
        <v>108</v>
      </c>
      <c r="C5">
        <v>226659933</v>
      </c>
      <c r="D5" t="s">
        <v>105</v>
      </c>
      <c r="E5" t="s">
        <v>107</v>
      </c>
      <c r="F5">
        <v>30</v>
      </c>
      <c r="G5">
        <v>5</v>
      </c>
      <c r="H5">
        <v>25</v>
      </c>
    </row>
    <row r="6" spans="1:8" x14ac:dyDescent="0.25">
      <c r="A6" s="86">
        <v>44342</v>
      </c>
      <c r="B6" t="s">
        <v>109</v>
      </c>
      <c r="C6">
        <v>4653583</v>
      </c>
      <c r="D6" t="s">
        <v>103</v>
      </c>
      <c r="E6" t="s">
        <v>110</v>
      </c>
      <c r="F6">
        <v>145</v>
      </c>
      <c r="G6">
        <v>4.67</v>
      </c>
      <c r="H6">
        <v>140.33000000000001</v>
      </c>
    </row>
    <row r="7" spans="1:8" x14ac:dyDescent="0.25">
      <c r="A7" s="86">
        <v>44342</v>
      </c>
      <c r="B7" t="s">
        <v>111</v>
      </c>
      <c r="C7">
        <v>559097889</v>
      </c>
      <c r="D7" t="s">
        <v>103</v>
      </c>
      <c r="E7" t="s">
        <v>112</v>
      </c>
      <c r="F7">
        <v>40.69</v>
      </c>
      <c r="G7">
        <v>1.94</v>
      </c>
      <c r="H7">
        <v>38.75</v>
      </c>
    </row>
    <row r="8" spans="1:8" x14ac:dyDescent="0.25">
      <c r="A8" s="86">
        <v>44352</v>
      </c>
      <c r="B8" t="s">
        <v>102</v>
      </c>
      <c r="C8">
        <v>206953796</v>
      </c>
      <c r="D8" t="s">
        <v>103</v>
      </c>
      <c r="E8" t="s">
        <v>89</v>
      </c>
      <c r="F8">
        <v>14.99</v>
      </c>
      <c r="G8">
        <v>2.5</v>
      </c>
      <c r="H8">
        <v>12.49</v>
      </c>
    </row>
    <row r="9" spans="1:8" x14ac:dyDescent="0.25">
      <c r="A9" s="86">
        <v>44382</v>
      </c>
      <c r="B9" t="s">
        <v>102</v>
      </c>
      <c r="C9">
        <v>206953796</v>
      </c>
      <c r="D9" t="s">
        <v>103</v>
      </c>
      <c r="E9" t="s">
        <v>89</v>
      </c>
      <c r="F9">
        <v>9.99</v>
      </c>
      <c r="G9">
        <v>1.67</v>
      </c>
      <c r="H9">
        <v>8.32</v>
      </c>
    </row>
    <row r="10" spans="1:8" x14ac:dyDescent="0.25">
      <c r="A10" s="86">
        <v>44413</v>
      </c>
      <c r="B10" t="s">
        <v>102</v>
      </c>
      <c r="C10">
        <v>206953796</v>
      </c>
      <c r="D10" t="s">
        <v>103</v>
      </c>
      <c r="E10" t="s">
        <v>89</v>
      </c>
      <c r="F10">
        <v>9.99</v>
      </c>
      <c r="G10">
        <v>1.67</v>
      </c>
      <c r="H10">
        <v>8.32</v>
      </c>
    </row>
    <row r="11" spans="1:8" x14ac:dyDescent="0.25">
      <c r="A11" s="86">
        <v>44445</v>
      </c>
      <c r="B11" t="s">
        <v>102</v>
      </c>
      <c r="C11">
        <v>206953796</v>
      </c>
      <c r="D11" t="s">
        <v>103</v>
      </c>
      <c r="E11" t="s">
        <v>89</v>
      </c>
      <c r="F11">
        <v>9.99</v>
      </c>
      <c r="G11">
        <v>1.67</v>
      </c>
      <c r="H11">
        <v>8.32</v>
      </c>
    </row>
    <row r="12" spans="1:8" x14ac:dyDescent="0.25">
      <c r="A12" s="86">
        <v>44474</v>
      </c>
      <c r="B12" t="s">
        <v>102</v>
      </c>
      <c r="C12">
        <v>206953796</v>
      </c>
      <c r="D12" t="s">
        <v>103</v>
      </c>
      <c r="E12" t="s">
        <v>89</v>
      </c>
      <c r="F12">
        <v>9.99</v>
      </c>
      <c r="G12">
        <v>1.67</v>
      </c>
      <c r="H12">
        <v>8.32</v>
      </c>
    </row>
    <row r="13" spans="1:8" x14ac:dyDescent="0.25">
      <c r="A13" s="86">
        <v>44505</v>
      </c>
      <c r="B13" t="s">
        <v>102</v>
      </c>
      <c r="C13">
        <v>206953796</v>
      </c>
      <c r="D13" t="s">
        <v>103</v>
      </c>
      <c r="E13" t="s">
        <v>89</v>
      </c>
      <c r="F13">
        <v>9.99</v>
      </c>
      <c r="G13">
        <v>1.67</v>
      </c>
      <c r="H13">
        <v>8.32</v>
      </c>
    </row>
    <row r="14" spans="1:8" x14ac:dyDescent="0.25">
      <c r="A14" s="86">
        <v>44474</v>
      </c>
      <c r="B14" t="s">
        <v>84</v>
      </c>
      <c r="C14">
        <v>825023265</v>
      </c>
      <c r="D14" t="s">
        <v>103</v>
      </c>
      <c r="E14" t="s">
        <v>88</v>
      </c>
      <c r="F14">
        <v>22.8</v>
      </c>
      <c r="G14">
        <v>3.8</v>
      </c>
      <c r="H14">
        <v>19</v>
      </c>
    </row>
    <row r="15" spans="1:8" x14ac:dyDescent="0.25">
      <c r="A15" s="86">
        <v>44477</v>
      </c>
      <c r="B15" t="s">
        <v>143</v>
      </c>
      <c r="C15">
        <v>288931993</v>
      </c>
      <c r="D15" t="s">
        <v>103</v>
      </c>
      <c r="E15" t="s">
        <v>141</v>
      </c>
      <c r="F15">
        <v>1049.95</v>
      </c>
      <c r="G15">
        <v>174.99</v>
      </c>
      <c r="H15">
        <v>874.96</v>
      </c>
    </row>
    <row r="16" spans="1:8" x14ac:dyDescent="0.25">
      <c r="A16" s="86">
        <v>44535</v>
      </c>
      <c r="B16" t="s">
        <v>102</v>
      </c>
      <c r="C16">
        <v>206953796</v>
      </c>
      <c r="D16" t="s">
        <v>103</v>
      </c>
      <c r="E16" t="s">
        <v>89</v>
      </c>
      <c r="F16">
        <v>9.99</v>
      </c>
      <c r="G16">
        <v>1.67</v>
      </c>
      <c r="H16">
        <v>8.32</v>
      </c>
    </row>
    <row r="17" spans="1:8" x14ac:dyDescent="0.25">
      <c r="A17" s="86">
        <v>44566</v>
      </c>
      <c r="B17" t="s">
        <v>102</v>
      </c>
      <c r="C17">
        <v>206953796</v>
      </c>
      <c r="D17" t="s">
        <v>103</v>
      </c>
      <c r="E17" t="s">
        <v>89</v>
      </c>
      <c r="F17">
        <v>9.99</v>
      </c>
      <c r="G17">
        <v>1.67</v>
      </c>
      <c r="H17">
        <v>8.32</v>
      </c>
    </row>
    <row r="18" spans="1:8" x14ac:dyDescent="0.25">
      <c r="A18" s="86">
        <v>44527</v>
      </c>
      <c r="B18" t="s">
        <v>147</v>
      </c>
      <c r="C18">
        <v>233112755</v>
      </c>
      <c r="D18" t="s">
        <v>105</v>
      </c>
      <c r="E18" t="s">
        <v>148</v>
      </c>
      <c r="F18">
        <v>45</v>
      </c>
      <c r="G18">
        <v>7.5</v>
      </c>
      <c r="H18">
        <v>37.5</v>
      </c>
    </row>
    <row r="19" spans="1:8" x14ac:dyDescent="0.25">
      <c r="A19" s="86">
        <v>44501</v>
      </c>
      <c r="B19" t="s">
        <v>87</v>
      </c>
      <c r="C19">
        <v>159058487</v>
      </c>
      <c r="D19" t="s">
        <v>103</v>
      </c>
      <c r="E19" t="s">
        <v>149</v>
      </c>
      <c r="F19">
        <v>60</v>
      </c>
      <c r="G19">
        <v>10</v>
      </c>
      <c r="H19">
        <v>50</v>
      </c>
    </row>
    <row r="20" spans="1:8" x14ac:dyDescent="0.25">
      <c r="A20" s="86">
        <v>44516</v>
      </c>
      <c r="B20" t="s">
        <v>146</v>
      </c>
      <c r="C20">
        <v>775395874</v>
      </c>
      <c r="D20" t="s">
        <v>103</v>
      </c>
      <c r="E20" t="s">
        <v>145</v>
      </c>
      <c r="F20">
        <v>1938</v>
      </c>
      <c r="G20">
        <v>323</v>
      </c>
      <c r="H20">
        <v>1615</v>
      </c>
    </row>
    <row r="21" spans="1:8" x14ac:dyDescent="0.25">
      <c r="A21" s="86">
        <v>44533</v>
      </c>
      <c r="B21" t="s">
        <v>111</v>
      </c>
      <c r="C21">
        <v>559097889</v>
      </c>
      <c r="D21" t="s">
        <v>103</v>
      </c>
      <c r="E21" t="s">
        <v>112</v>
      </c>
      <c r="F21">
        <v>28.71</v>
      </c>
      <c r="G21">
        <v>1.37</v>
      </c>
      <c r="H21">
        <v>27.34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703125" defaultRowHeight="15" x14ac:dyDescent="0.25"/>
  <cols>
    <col min="2" max="2" width="15.5703125" customWidth="1"/>
    <col min="3" max="3" width="13.85546875" customWidth="1"/>
    <col min="4" max="4" width="12.5703125" customWidth="1"/>
    <col min="5" max="5" width="56.85546875" customWidth="1"/>
  </cols>
  <sheetData>
    <row r="1" spans="1:5" x14ac:dyDescent="0.25">
      <c r="C1" t="s">
        <v>35</v>
      </c>
      <c r="D1" t="s">
        <v>36</v>
      </c>
      <c r="E1" t="s">
        <v>37</v>
      </c>
    </row>
    <row r="2" spans="1:5" x14ac:dyDescent="0.25">
      <c r="A2" s="12" t="s">
        <v>38</v>
      </c>
      <c r="B2" s="12" t="s">
        <v>5</v>
      </c>
      <c r="C2" s="13"/>
      <c r="D2" s="12"/>
      <c r="E2" s="12"/>
    </row>
    <row r="3" spans="1:5" x14ac:dyDescent="0.25">
      <c r="A3" s="12" t="s">
        <v>39</v>
      </c>
      <c r="B3" s="12" t="s">
        <v>40</v>
      </c>
      <c r="C3" s="13"/>
      <c r="D3" s="13"/>
      <c r="E3" s="12"/>
    </row>
    <row r="4" spans="1:5" x14ac:dyDescent="0.25">
      <c r="A4" s="12" t="s">
        <v>41</v>
      </c>
      <c r="B4" s="12" t="s">
        <v>42</v>
      </c>
      <c r="C4" s="13"/>
      <c r="D4" s="13"/>
      <c r="E4" s="12"/>
    </row>
    <row r="5" spans="1:5" x14ac:dyDescent="0.25">
      <c r="A5" s="12" t="s">
        <v>43</v>
      </c>
      <c r="B5" s="12" t="s">
        <v>44</v>
      </c>
      <c r="C5" s="13"/>
      <c r="D5" s="13"/>
      <c r="E5" s="12"/>
    </row>
    <row r="6" spans="1:5" x14ac:dyDescent="0.25">
      <c r="A6" s="12" t="s">
        <v>45</v>
      </c>
      <c r="B6" s="12" t="s">
        <v>46</v>
      </c>
      <c r="C6" s="13"/>
      <c r="D6" s="13"/>
      <c r="E6" s="12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topLeftCell="A23" zoomScale="110" zoomScaleNormal="110" workbookViewId="0">
      <selection activeCell="J36" sqref="J36"/>
    </sheetView>
  </sheetViews>
  <sheetFormatPr defaultColWidth="9.140625" defaultRowHeight="15" x14ac:dyDescent="0.25"/>
  <cols>
    <col min="1" max="1" width="18" style="65" bestFit="1" customWidth="1"/>
    <col min="2" max="2" width="13.85546875" style="14" customWidth="1"/>
    <col min="3" max="3" width="23.85546875" style="14" customWidth="1"/>
    <col min="4" max="4" width="10" style="60" bestFit="1" customWidth="1"/>
    <col min="5" max="5" width="9.140625" style="60"/>
    <col min="6" max="6" width="11" style="60" bestFit="1" customWidth="1"/>
    <col min="7" max="7" width="14.7109375" style="14" customWidth="1"/>
    <col min="8" max="8" width="8.7109375" style="14" customWidth="1"/>
    <col min="9" max="9" width="9.5703125" style="14" bestFit="1" customWidth="1"/>
    <col min="10" max="10" width="12" style="14" bestFit="1" customWidth="1"/>
    <col min="11" max="11" width="8.42578125" style="14" bestFit="1" customWidth="1"/>
    <col min="12" max="12" width="14.140625" style="14" customWidth="1"/>
    <col min="13" max="16384" width="9.140625" style="14"/>
  </cols>
  <sheetData>
    <row r="1" spans="1:11" x14ac:dyDescent="0.25">
      <c r="A1" s="55" t="s">
        <v>34</v>
      </c>
      <c r="B1" s="17" t="s">
        <v>48</v>
      </c>
      <c r="C1" s="17" t="s">
        <v>78</v>
      </c>
      <c r="D1" s="56" t="s">
        <v>49</v>
      </c>
      <c r="E1" s="56" t="s">
        <v>28</v>
      </c>
      <c r="F1" s="56" t="s">
        <v>79</v>
      </c>
      <c r="G1" s="17" t="s">
        <v>80</v>
      </c>
      <c r="H1" s="17"/>
      <c r="I1" s="17" t="s">
        <v>81</v>
      </c>
      <c r="J1" s="17" t="s">
        <v>82</v>
      </c>
    </row>
    <row r="2" spans="1:11" s="58" customFormat="1" x14ac:dyDescent="0.25">
      <c r="A2" s="70">
        <v>44286</v>
      </c>
      <c r="B2" s="71" t="s">
        <v>77</v>
      </c>
      <c r="C2" s="71" t="s">
        <v>83</v>
      </c>
      <c r="D2" s="72">
        <v>168.8</v>
      </c>
      <c r="E2" s="72"/>
      <c r="F2" s="72"/>
      <c r="G2" s="71"/>
      <c r="H2" s="71"/>
      <c r="I2" s="71"/>
      <c r="J2" s="73">
        <v>44316</v>
      </c>
      <c r="K2" s="57"/>
    </row>
    <row r="3" spans="1:11" s="58" customFormat="1" x14ac:dyDescent="0.25">
      <c r="A3" s="66">
        <v>44286</v>
      </c>
      <c r="B3" s="67" t="s">
        <v>84</v>
      </c>
      <c r="C3" s="67" t="s">
        <v>88</v>
      </c>
      <c r="D3" s="68">
        <v>22.8</v>
      </c>
      <c r="E3" s="68"/>
      <c r="F3" s="68"/>
      <c r="G3" s="67"/>
      <c r="H3" s="67"/>
      <c r="I3" s="67"/>
      <c r="J3" s="69">
        <v>44316</v>
      </c>
      <c r="K3" s="57"/>
    </row>
    <row r="4" spans="1:11" s="58" customFormat="1" x14ac:dyDescent="0.25">
      <c r="A4" s="66">
        <v>44286</v>
      </c>
      <c r="B4" s="67" t="s">
        <v>86</v>
      </c>
      <c r="C4" s="67" t="s">
        <v>14</v>
      </c>
      <c r="D4" s="68">
        <v>53.32</v>
      </c>
      <c r="E4" s="68"/>
      <c r="F4" s="68"/>
      <c r="G4" s="67"/>
      <c r="H4" s="67"/>
      <c r="I4" s="67"/>
      <c r="J4" s="69">
        <v>44316</v>
      </c>
      <c r="K4" s="57"/>
    </row>
    <row r="5" spans="1:11" s="58" customFormat="1" x14ac:dyDescent="0.25">
      <c r="A5" s="66">
        <v>44286</v>
      </c>
      <c r="B5" s="67" t="s">
        <v>86</v>
      </c>
      <c r="C5" s="67" t="s">
        <v>85</v>
      </c>
      <c r="D5" s="68">
        <v>674.9</v>
      </c>
      <c r="E5" s="68"/>
      <c r="F5" s="68"/>
      <c r="G5" s="67"/>
      <c r="H5" s="67"/>
      <c r="I5" s="67"/>
      <c r="J5" s="69">
        <v>44316</v>
      </c>
      <c r="K5" s="57"/>
    </row>
    <row r="6" spans="1:11" s="58" customFormat="1" x14ac:dyDescent="0.25">
      <c r="A6" s="59">
        <v>44342</v>
      </c>
      <c r="B6" s="14" t="s">
        <v>86</v>
      </c>
      <c r="C6" s="14" t="s">
        <v>14</v>
      </c>
      <c r="D6" s="60">
        <v>238.97</v>
      </c>
      <c r="E6" s="60">
        <v>11.67</v>
      </c>
      <c r="F6" s="60">
        <v>222.63</v>
      </c>
      <c r="G6" s="14" t="s">
        <v>42</v>
      </c>
      <c r="H6" s="14">
        <v>24</v>
      </c>
      <c r="I6" s="14"/>
      <c r="J6" s="16"/>
      <c r="K6" s="57"/>
    </row>
    <row r="7" spans="1:11" s="58" customFormat="1" x14ac:dyDescent="0.25">
      <c r="A7" s="59"/>
      <c r="B7" s="14"/>
      <c r="C7" s="14"/>
      <c r="D7" s="78"/>
      <c r="E7" s="78">
        <v>4.67</v>
      </c>
      <c r="F7" s="78"/>
      <c r="G7" s="14" t="s">
        <v>94</v>
      </c>
      <c r="H7" s="14">
        <v>140.33000000000001</v>
      </c>
      <c r="I7" s="14"/>
      <c r="J7" s="16"/>
      <c r="K7" s="57"/>
    </row>
    <row r="8" spans="1:11" s="58" customFormat="1" x14ac:dyDescent="0.25">
      <c r="A8" s="59"/>
      <c r="B8" s="14"/>
      <c r="C8" s="14"/>
      <c r="D8" s="78"/>
      <c r="E8" s="78"/>
      <c r="F8" s="78"/>
      <c r="G8" s="14" t="s">
        <v>95</v>
      </c>
      <c r="H8" s="14">
        <v>58.3</v>
      </c>
      <c r="I8" s="14"/>
      <c r="J8" s="16"/>
      <c r="K8" s="57"/>
    </row>
    <row r="9" spans="1:11" s="58" customFormat="1" x14ac:dyDescent="0.25">
      <c r="A9" s="59">
        <v>44342</v>
      </c>
      <c r="B9" s="14" t="s">
        <v>96</v>
      </c>
      <c r="C9" s="14" t="s">
        <v>97</v>
      </c>
      <c r="D9" s="60">
        <v>40.69</v>
      </c>
      <c r="E9" s="60">
        <v>1.94</v>
      </c>
      <c r="F9" s="60">
        <v>38.75</v>
      </c>
      <c r="G9" s="14"/>
      <c r="H9" s="14"/>
      <c r="I9" s="14"/>
      <c r="J9" s="16"/>
      <c r="K9" s="57"/>
    </row>
    <row r="10" spans="1:11" x14ac:dyDescent="0.25">
      <c r="A10" s="59">
        <v>44342</v>
      </c>
      <c r="B10" s="14" t="s">
        <v>87</v>
      </c>
      <c r="C10" s="74" t="s">
        <v>15</v>
      </c>
      <c r="D10" s="75">
        <v>172.81</v>
      </c>
      <c r="E10" s="75"/>
      <c r="F10" s="75">
        <v>172.81</v>
      </c>
      <c r="G10" s="74"/>
      <c r="H10" s="74"/>
      <c r="J10" s="16"/>
    </row>
    <row r="11" spans="1:11" x14ac:dyDescent="0.25">
      <c r="A11" s="59">
        <v>44342</v>
      </c>
      <c r="B11" s="14" t="s">
        <v>84</v>
      </c>
      <c r="C11" s="74" t="s">
        <v>98</v>
      </c>
      <c r="D11" s="75">
        <v>143.25</v>
      </c>
      <c r="E11" s="75"/>
      <c r="F11" s="75">
        <v>143.25</v>
      </c>
      <c r="G11" s="76"/>
      <c r="H11" s="76"/>
      <c r="J11" s="94">
        <v>44347</v>
      </c>
      <c r="K11" s="16"/>
    </row>
    <row r="12" spans="1:11" s="17" customFormat="1" x14ac:dyDescent="0.25">
      <c r="A12" s="61"/>
      <c r="C12" s="17" t="s">
        <v>99</v>
      </c>
      <c r="D12" s="56">
        <f>SUM(D6:D11)</f>
        <v>595.72</v>
      </c>
      <c r="E12" s="56">
        <f>SUM(E2:E11)</f>
        <v>18.28</v>
      </c>
      <c r="F12" s="56">
        <f>SUM(F2:F11)</f>
        <v>577.44000000000005</v>
      </c>
      <c r="G12" s="62"/>
      <c r="H12" s="62"/>
      <c r="J12" s="19"/>
      <c r="K12" s="19"/>
    </row>
    <row r="13" spans="1:11" x14ac:dyDescent="0.25">
      <c r="A13" s="59">
        <v>44405</v>
      </c>
      <c r="B13" s="14" t="s">
        <v>86</v>
      </c>
      <c r="C13" s="14" t="s">
        <v>85</v>
      </c>
      <c r="D13" s="60">
        <v>675.1</v>
      </c>
      <c r="F13" s="60">
        <v>675.1</v>
      </c>
      <c r="J13" s="16"/>
      <c r="K13" s="16"/>
    </row>
    <row r="14" spans="1:11" x14ac:dyDescent="0.25">
      <c r="A14" s="59">
        <v>44405</v>
      </c>
      <c r="B14" s="14" t="s">
        <v>77</v>
      </c>
      <c r="C14" s="14" t="s">
        <v>116</v>
      </c>
      <c r="D14" s="60">
        <v>168.6</v>
      </c>
      <c r="F14" s="60">
        <v>168.6</v>
      </c>
      <c r="J14" s="16"/>
      <c r="K14" s="16"/>
    </row>
    <row r="15" spans="1:11" x14ac:dyDescent="0.25">
      <c r="A15" s="59">
        <v>44405</v>
      </c>
      <c r="B15" s="14" t="s">
        <v>86</v>
      </c>
      <c r="C15" s="89" t="s">
        <v>14</v>
      </c>
      <c r="D15" s="92">
        <v>56.48</v>
      </c>
      <c r="E15" s="92">
        <v>4.17</v>
      </c>
      <c r="F15" s="92">
        <v>52.31</v>
      </c>
      <c r="G15" s="14" t="s">
        <v>42</v>
      </c>
      <c r="H15" s="14">
        <v>27</v>
      </c>
      <c r="J15" s="16"/>
      <c r="K15" s="16"/>
    </row>
    <row r="16" spans="1:11" x14ac:dyDescent="0.25">
      <c r="A16" s="59"/>
      <c r="C16" s="89"/>
      <c r="D16" s="93"/>
      <c r="E16" s="93"/>
      <c r="F16" s="93"/>
      <c r="G16" s="14" t="s">
        <v>95</v>
      </c>
      <c r="H16" s="14">
        <v>20.81</v>
      </c>
      <c r="J16" s="16"/>
      <c r="K16" s="16"/>
    </row>
    <row r="17" spans="1:13" x14ac:dyDescent="0.25">
      <c r="A17" s="59"/>
      <c r="C17" s="89"/>
      <c r="D17" s="93"/>
      <c r="E17" s="93"/>
      <c r="F17" s="93"/>
      <c r="G17" s="14" t="s">
        <v>67</v>
      </c>
      <c r="H17" s="14">
        <v>4.5</v>
      </c>
      <c r="J17" s="16"/>
      <c r="K17" s="16"/>
    </row>
    <row r="18" spans="1:13" x14ac:dyDescent="0.25">
      <c r="A18" s="59">
        <v>44405</v>
      </c>
      <c r="B18" s="14" t="s">
        <v>117</v>
      </c>
      <c r="C18" s="90" t="s">
        <v>118</v>
      </c>
      <c r="D18" s="60">
        <v>35</v>
      </c>
      <c r="F18" s="60">
        <v>35</v>
      </c>
      <c r="I18" s="14" t="s">
        <v>119</v>
      </c>
      <c r="J18" s="16"/>
      <c r="K18" s="16"/>
    </row>
    <row r="19" spans="1:13" ht="15.75" customHeight="1" x14ac:dyDescent="0.25">
      <c r="A19" s="59">
        <v>44405</v>
      </c>
      <c r="B19" s="14" t="s">
        <v>120</v>
      </c>
      <c r="C19" s="89" t="s">
        <v>121</v>
      </c>
      <c r="D19" s="92">
        <v>90</v>
      </c>
      <c r="E19" s="92"/>
      <c r="F19" s="92">
        <v>90</v>
      </c>
      <c r="J19" s="94">
        <v>44408</v>
      </c>
      <c r="K19" s="16"/>
    </row>
    <row r="20" spans="1:13" x14ac:dyDescent="0.25">
      <c r="A20" s="59"/>
      <c r="C20" s="91" t="s">
        <v>122</v>
      </c>
      <c r="D20" s="56">
        <f>SUM(D12:D19)</f>
        <v>1620.9</v>
      </c>
      <c r="E20" s="56">
        <f>SUM(E12:E19)</f>
        <v>22.450000000000003</v>
      </c>
      <c r="F20" s="56">
        <f>SUM(F12:F19)</f>
        <v>1598.4499999999998</v>
      </c>
      <c r="J20" s="16"/>
      <c r="K20" s="16"/>
    </row>
    <row r="21" spans="1:13" x14ac:dyDescent="0.25">
      <c r="A21" s="59">
        <v>44468</v>
      </c>
      <c r="B21" s="14" t="s">
        <v>86</v>
      </c>
      <c r="C21" s="96" t="s">
        <v>85</v>
      </c>
      <c r="D21" s="97">
        <v>688.4</v>
      </c>
      <c r="E21" s="97"/>
      <c r="F21" s="97">
        <v>688.4</v>
      </c>
      <c r="J21" s="16"/>
      <c r="K21" s="16"/>
    </row>
    <row r="22" spans="1:13" x14ac:dyDescent="0.25">
      <c r="A22" s="59">
        <v>44468</v>
      </c>
      <c r="B22" s="14" t="s">
        <v>86</v>
      </c>
      <c r="C22" s="14" t="s">
        <v>14</v>
      </c>
      <c r="D22" s="98">
        <v>46.98</v>
      </c>
      <c r="E22" s="98">
        <v>3.34</v>
      </c>
      <c r="F22" s="98">
        <v>43.64</v>
      </c>
      <c r="J22" s="16"/>
      <c r="K22" s="16"/>
    </row>
    <row r="23" spans="1:13" s="17" customFormat="1" ht="18" customHeight="1" x14ac:dyDescent="0.25">
      <c r="A23" s="59">
        <v>44474</v>
      </c>
      <c r="B23" s="14" t="s">
        <v>77</v>
      </c>
      <c r="C23" s="14" t="s">
        <v>116</v>
      </c>
      <c r="D23" s="98">
        <v>172.2</v>
      </c>
      <c r="E23" s="98"/>
      <c r="F23" s="98">
        <v>172.2</v>
      </c>
      <c r="G23" s="14"/>
      <c r="H23" s="14"/>
      <c r="I23" s="14"/>
      <c r="J23" s="16"/>
      <c r="K23" s="16"/>
      <c r="L23" s="14"/>
      <c r="M23" s="14"/>
    </row>
    <row r="24" spans="1:13" s="17" customFormat="1" x14ac:dyDescent="0.25">
      <c r="A24" s="59"/>
      <c r="B24" s="14"/>
      <c r="C24" s="91" t="s">
        <v>130</v>
      </c>
      <c r="D24" s="56">
        <f>SUM(D20:D23)</f>
        <v>2528.48</v>
      </c>
      <c r="E24" s="56">
        <f>SUM(E20:E23)</f>
        <v>25.790000000000003</v>
      </c>
      <c r="F24" s="56">
        <f>SUM(F20:F23)</f>
        <v>2502.6899999999996</v>
      </c>
      <c r="G24" s="14"/>
      <c r="H24" s="14"/>
      <c r="I24" s="14"/>
      <c r="K24" s="14"/>
      <c r="L24" s="14"/>
      <c r="M24" s="14"/>
    </row>
    <row r="25" spans="1:13" s="17" customFormat="1" x14ac:dyDescent="0.25">
      <c r="A25" s="59">
        <v>44494</v>
      </c>
      <c r="B25" s="14" t="s">
        <v>135</v>
      </c>
      <c r="C25" s="14" t="s">
        <v>136</v>
      </c>
      <c r="D25" s="79">
        <v>1614.95</v>
      </c>
      <c r="E25" s="80"/>
      <c r="F25" s="102">
        <v>1614.95</v>
      </c>
      <c r="G25" s="74"/>
      <c r="H25" s="14"/>
      <c r="I25" s="14"/>
      <c r="J25" s="14"/>
      <c r="K25" s="14"/>
      <c r="L25" s="14"/>
      <c r="M25" s="14"/>
    </row>
    <row r="26" spans="1:13" s="17" customFormat="1" x14ac:dyDescent="0.25">
      <c r="A26" s="59">
        <v>44474</v>
      </c>
      <c r="B26" s="14" t="s">
        <v>84</v>
      </c>
      <c r="C26" s="90" t="s">
        <v>88</v>
      </c>
      <c r="D26" s="106">
        <v>22.8</v>
      </c>
      <c r="E26" s="106">
        <v>3.8</v>
      </c>
      <c r="F26" s="106">
        <v>19</v>
      </c>
      <c r="G26" s="74"/>
      <c r="H26" s="14"/>
      <c r="I26" s="16"/>
      <c r="J26" s="14"/>
      <c r="K26" s="14"/>
      <c r="L26" s="14"/>
      <c r="M26" s="14"/>
    </row>
    <row r="27" spans="1:13" s="17" customFormat="1" x14ac:dyDescent="0.25">
      <c r="A27" s="59">
        <v>44477</v>
      </c>
      <c r="B27" s="14" t="s">
        <v>86</v>
      </c>
      <c r="C27" s="107" t="s">
        <v>141</v>
      </c>
      <c r="D27" s="108">
        <v>1049.95</v>
      </c>
      <c r="E27" s="108">
        <v>174.99</v>
      </c>
      <c r="F27" s="108">
        <v>874.96</v>
      </c>
      <c r="G27" s="14"/>
      <c r="H27" s="14"/>
      <c r="I27" s="14"/>
      <c r="J27" s="16"/>
      <c r="K27" s="16"/>
      <c r="L27" s="14"/>
      <c r="M27" s="14"/>
    </row>
    <row r="28" spans="1:13" s="17" customFormat="1" x14ac:dyDescent="0.25">
      <c r="A28" s="59">
        <v>44501</v>
      </c>
      <c r="B28" s="14" t="s">
        <v>87</v>
      </c>
      <c r="C28" s="112" t="s">
        <v>149</v>
      </c>
      <c r="D28" s="108">
        <v>60</v>
      </c>
      <c r="E28" s="108">
        <v>10</v>
      </c>
      <c r="F28" s="108">
        <v>50</v>
      </c>
      <c r="G28" s="14"/>
      <c r="H28" s="14"/>
      <c r="I28" s="14"/>
      <c r="J28" s="16"/>
      <c r="K28" s="16"/>
      <c r="L28" s="14"/>
      <c r="M28" s="14"/>
    </row>
    <row r="29" spans="1:13" x14ac:dyDescent="0.25">
      <c r="A29" s="59">
        <v>44524</v>
      </c>
      <c r="B29" s="14" t="s">
        <v>86</v>
      </c>
      <c r="C29" s="14" t="s">
        <v>14</v>
      </c>
      <c r="D29" s="60">
        <v>43.98</v>
      </c>
      <c r="E29" s="60">
        <v>3.34</v>
      </c>
      <c r="F29" s="60">
        <v>40.64</v>
      </c>
      <c r="K29" s="16"/>
    </row>
    <row r="30" spans="1:13" x14ac:dyDescent="0.25">
      <c r="A30" s="59">
        <v>44524</v>
      </c>
      <c r="B30" s="14" t="s">
        <v>146</v>
      </c>
      <c r="C30" s="14" t="s">
        <v>145</v>
      </c>
      <c r="D30" s="60">
        <v>1938</v>
      </c>
      <c r="E30" s="60">
        <v>323</v>
      </c>
      <c r="F30" s="60">
        <v>1615</v>
      </c>
      <c r="K30" s="16"/>
    </row>
    <row r="31" spans="1:13" x14ac:dyDescent="0.25">
      <c r="A31" s="59"/>
      <c r="C31" s="91" t="s">
        <v>142</v>
      </c>
      <c r="D31" s="109">
        <f>SUM(D24:D30)</f>
        <v>7258.16</v>
      </c>
      <c r="E31" s="109">
        <f>SUM(E24:E30)</f>
        <v>540.92000000000007</v>
      </c>
      <c r="F31" s="109">
        <f>SUM(F24:F30)</f>
        <v>6717.24</v>
      </c>
      <c r="K31" s="16"/>
    </row>
    <row r="32" spans="1:13" s="17" customFormat="1" x14ac:dyDescent="0.25">
      <c r="A32" s="59">
        <v>44533</v>
      </c>
      <c r="B32" s="14" t="s">
        <v>96</v>
      </c>
      <c r="C32" s="14" t="s">
        <v>97</v>
      </c>
      <c r="D32" s="60">
        <v>28.71</v>
      </c>
      <c r="E32" s="60">
        <v>1.37</v>
      </c>
      <c r="F32" s="60">
        <v>27.34</v>
      </c>
      <c r="G32" s="14"/>
      <c r="H32" s="14"/>
      <c r="I32" s="14"/>
      <c r="J32" s="14"/>
      <c r="K32" s="16"/>
      <c r="L32" s="14"/>
      <c r="M32" s="14"/>
    </row>
    <row r="33" spans="1:13" x14ac:dyDescent="0.25">
      <c r="A33" s="59">
        <v>44561</v>
      </c>
      <c r="B33" s="14" t="s">
        <v>86</v>
      </c>
      <c r="C33" s="14" t="s">
        <v>85</v>
      </c>
      <c r="D33" s="60">
        <v>688.6</v>
      </c>
      <c r="E33" s="60">
        <v>0</v>
      </c>
      <c r="F33" s="60">
        <v>688.6</v>
      </c>
      <c r="J33" s="64"/>
      <c r="K33" s="16"/>
    </row>
    <row r="34" spans="1:13" x14ac:dyDescent="0.25">
      <c r="A34" s="59">
        <v>44561</v>
      </c>
      <c r="B34" s="14" t="s">
        <v>77</v>
      </c>
      <c r="C34" s="14" t="s">
        <v>83</v>
      </c>
      <c r="D34" s="63">
        <v>172</v>
      </c>
      <c r="E34" s="63">
        <v>0</v>
      </c>
      <c r="F34" s="63">
        <v>172</v>
      </c>
    </row>
    <row r="35" spans="1:13" x14ac:dyDescent="0.25">
      <c r="A35" s="59">
        <v>44587</v>
      </c>
      <c r="B35" s="14" t="s">
        <v>86</v>
      </c>
      <c r="C35" s="14" t="s">
        <v>14</v>
      </c>
      <c r="D35" s="60">
        <v>91.98</v>
      </c>
      <c r="E35" s="60">
        <v>10.84</v>
      </c>
      <c r="F35" s="60">
        <v>81.14</v>
      </c>
      <c r="G35" s="113"/>
      <c r="H35" s="20"/>
      <c r="K35" s="16"/>
    </row>
    <row r="36" spans="1:13" x14ac:dyDescent="0.25">
      <c r="A36" s="59"/>
      <c r="C36" s="17" t="s">
        <v>150</v>
      </c>
      <c r="D36" s="56">
        <f>SUM(D31:D35)</f>
        <v>8239.4500000000007</v>
      </c>
      <c r="E36" s="56">
        <f>SUM(E31:E35)</f>
        <v>553.13000000000011</v>
      </c>
      <c r="F36" s="56">
        <f>SUM(F31:F35)</f>
        <v>7686.3200000000006</v>
      </c>
      <c r="G36" s="113"/>
      <c r="H36" s="20"/>
      <c r="K36" s="16"/>
    </row>
    <row r="37" spans="1:13" x14ac:dyDescent="0.25">
      <c r="A37" s="59"/>
      <c r="K37" s="16"/>
    </row>
    <row r="38" spans="1:13" ht="15.75" customHeight="1" x14ac:dyDescent="0.25">
      <c r="A38" s="59"/>
      <c r="K38" s="16"/>
    </row>
    <row r="39" spans="1:13" s="17" customFormat="1" x14ac:dyDescent="0.25">
      <c r="A39" s="59"/>
      <c r="B39" s="14"/>
      <c r="C39" s="14"/>
      <c r="D39" s="63"/>
      <c r="E39" s="63"/>
      <c r="F39" s="75"/>
      <c r="G39" s="14"/>
      <c r="H39" s="14"/>
      <c r="I39" s="14"/>
      <c r="J39" s="14"/>
      <c r="K39" s="14"/>
      <c r="L39" s="88"/>
      <c r="M39" s="14"/>
    </row>
    <row r="40" spans="1:13" x14ac:dyDescent="0.25">
      <c r="A40" s="59"/>
      <c r="E40" s="75"/>
      <c r="F40" s="75"/>
      <c r="K40" s="16"/>
    </row>
    <row r="41" spans="1:13" x14ac:dyDescent="0.25">
      <c r="A41" s="59"/>
      <c r="C41" s="17"/>
      <c r="D41" s="63"/>
      <c r="E41" s="63"/>
      <c r="F41" s="63"/>
      <c r="K41" s="16"/>
    </row>
    <row r="42" spans="1:13" x14ac:dyDescent="0.25">
      <c r="A42" s="59"/>
      <c r="D42" s="63"/>
      <c r="E42" s="63"/>
      <c r="F42" s="63"/>
      <c r="K42" s="16"/>
    </row>
    <row r="43" spans="1:13" x14ac:dyDescent="0.25">
      <c r="A43" s="59"/>
      <c r="D43" s="63"/>
      <c r="E43" s="63"/>
      <c r="F43" s="63"/>
      <c r="K43" s="16"/>
    </row>
    <row r="44" spans="1:13" x14ac:dyDescent="0.25">
      <c r="A44" s="59"/>
      <c r="D44" s="63"/>
      <c r="E44" s="63"/>
      <c r="F44" s="63"/>
      <c r="K44" s="16"/>
    </row>
    <row r="45" spans="1:13" x14ac:dyDescent="0.25">
      <c r="A45" s="59"/>
      <c r="D45" s="63"/>
      <c r="E45" s="63"/>
      <c r="F45" s="63"/>
    </row>
    <row r="46" spans="1:13" x14ac:dyDescent="0.25">
      <c r="C46" s="17"/>
      <c r="D46" s="56"/>
      <c r="E46" s="56"/>
      <c r="F46" s="56"/>
      <c r="K46" s="16"/>
    </row>
    <row r="47" spans="1:13" x14ac:dyDescent="0.25">
      <c r="K47" s="16"/>
    </row>
    <row r="48" spans="1:13" x14ac:dyDescent="0.25">
      <c r="D48" s="56"/>
      <c r="E48" s="56"/>
      <c r="F48" s="56"/>
    </row>
    <row r="49" spans="3:11" x14ac:dyDescent="0.25">
      <c r="K49" s="16"/>
    </row>
    <row r="50" spans="3:11" x14ac:dyDescent="0.25">
      <c r="C50" s="17"/>
      <c r="D50" s="56"/>
      <c r="E50" s="56"/>
      <c r="F50" s="56"/>
    </row>
    <row r="51" spans="3:11" x14ac:dyDescent="0.25">
      <c r="K51" s="16"/>
    </row>
    <row r="52" spans="3:11" x14ac:dyDescent="0.25">
      <c r="K52" s="16"/>
    </row>
    <row r="53" spans="3:11" x14ac:dyDescent="0.25">
      <c r="K53" s="16"/>
    </row>
    <row r="54" spans="3:11" x14ac:dyDescent="0.25">
      <c r="K54" s="16"/>
    </row>
    <row r="56" spans="3:11" x14ac:dyDescent="0.25">
      <c r="C56" s="17"/>
      <c r="D56" s="56"/>
      <c r="E56" s="56"/>
      <c r="F56" s="56"/>
    </row>
  </sheetData>
  <mergeCells count="1">
    <mergeCell ref="G35:G36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0"/>
  <sheetViews>
    <sheetView topLeftCell="A13" zoomScale="120" zoomScaleNormal="120" workbookViewId="0">
      <selection activeCell="I17" sqref="I17"/>
    </sheetView>
  </sheetViews>
  <sheetFormatPr defaultRowHeight="15" x14ac:dyDescent="0.25"/>
  <cols>
    <col min="1" max="1" width="8.85546875" customWidth="1"/>
    <col min="2" max="2" width="20.7109375" bestFit="1" customWidth="1"/>
    <col min="3" max="3" width="33.85546875" bestFit="1" customWidth="1"/>
    <col min="4" max="4" width="12.7109375" style="48" customWidth="1"/>
    <col min="5" max="5" width="10.28515625" bestFit="1" customWidth="1"/>
  </cols>
  <sheetData>
    <row r="1" spans="1:5" s="14" customFormat="1" ht="37.5" customHeight="1" x14ac:dyDescent="0.25">
      <c r="A1" s="14" t="s">
        <v>34</v>
      </c>
      <c r="B1" s="14" t="s">
        <v>71</v>
      </c>
      <c r="C1" s="14" t="s">
        <v>72</v>
      </c>
      <c r="D1" s="15" t="s">
        <v>73</v>
      </c>
    </row>
    <row r="2" spans="1:5" x14ac:dyDescent="0.25">
      <c r="A2" s="47">
        <v>44295</v>
      </c>
      <c r="B2" t="s">
        <v>90</v>
      </c>
      <c r="C2" t="s">
        <v>91</v>
      </c>
      <c r="D2" s="48">
        <v>5</v>
      </c>
      <c r="E2" s="47"/>
    </row>
    <row r="3" spans="1:5" x14ac:dyDescent="0.25">
      <c r="A3" s="47">
        <v>44306</v>
      </c>
      <c r="B3" t="s">
        <v>74</v>
      </c>
      <c r="C3" t="s">
        <v>75</v>
      </c>
      <c r="D3" s="48">
        <v>4256.8999999999996</v>
      </c>
      <c r="E3" s="47"/>
    </row>
    <row r="4" spans="1:5" x14ac:dyDescent="0.25">
      <c r="A4" s="47">
        <v>44315</v>
      </c>
      <c r="B4" t="s">
        <v>92</v>
      </c>
      <c r="C4" t="s">
        <v>76</v>
      </c>
      <c r="D4" s="48">
        <v>18.77</v>
      </c>
      <c r="E4" s="47"/>
    </row>
    <row r="5" spans="1:5" x14ac:dyDescent="0.25">
      <c r="A5" s="47">
        <v>44316</v>
      </c>
      <c r="B5" t="s">
        <v>74</v>
      </c>
      <c r="C5" t="s">
        <v>93</v>
      </c>
      <c r="D5" s="48">
        <v>5136.63</v>
      </c>
      <c r="E5" s="47"/>
    </row>
    <row r="6" spans="1:5" x14ac:dyDescent="0.25">
      <c r="A6" s="47"/>
      <c r="C6" s="49">
        <v>44287</v>
      </c>
      <c r="D6" s="50">
        <f>SUM(D2:D5)</f>
        <v>9417.2999999999993</v>
      </c>
      <c r="E6" s="47"/>
    </row>
    <row r="7" spans="1:5" x14ac:dyDescent="0.25">
      <c r="A7" s="47">
        <v>44335</v>
      </c>
      <c r="B7" t="s">
        <v>77</v>
      </c>
      <c r="C7" t="s">
        <v>115</v>
      </c>
      <c r="D7" s="51">
        <v>223.69</v>
      </c>
      <c r="E7" s="47"/>
    </row>
    <row r="8" spans="1:5" x14ac:dyDescent="0.25">
      <c r="A8" s="47"/>
      <c r="C8" s="49">
        <v>44317</v>
      </c>
      <c r="D8" s="50">
        <f>SUM(D6:D7)</f>
        <v>9640.99</v>
      </c>
      <c r="E8" s="47"/>
    </row>
    <row r="9" spans="1:5" x14ac:dyDescent="0.25">
      <c r="A9" s="47">
        <v>44405</v>
      </c>
      <c r="B9" t="s">
        <v>124</v>
      </c>
      <c r="C9" s="52" t="s">
        <v>125</v>
      </c>
      <c r="D9" s="53">
        <v>100</v>
      </c>
      <c r="E9" s="47"/>
    </row>
    <row r="10" spans="1:5" x14ac:dyDescent="0.25">
      <c r="A10" s="47"/>
      <c r="C10" s="95">
        <v>44378</v>
      </c>
      <c r="D10" s="50">
        <f>SUM(D8:D9)</f>
        <v>9740.99</v>
      </c>
      <c r="E10" s="47"/>
    </row>
    <row r="11" spans="1:5" x14ac:dyDescent="0.25">
      <c r="A11" s="47">
        <v>44454</v>
      </c>
      <c r="B11" t="s">
        <v>126</v>
      </c>
      <c r="C11" s="52" t="s">
        <v>91</v>
      </c>
      <c r="D11" s="99">
        <v>10</v>
      </c>
      <c r="E11" s="47"/>
    </row>
    <row r="12" spans="1:5" x14ac:dyDescent="0.25">
      <c r="A12" s="47">
        <v>44455</v>
      </c>
      <c r="B12" t="s">
        <v>129</v>
      </c>
      <c r="C12" s="52" t="s">
        <v>91</v>
      </c>
      <c r="D12" s="99">
        <v>10</v>
      </c>
      <c r="E12" s="47"/>
    </row>
    <row r="13" spans="1:5" x14ac:dyDescent="0.25">
      <c r="A13" s="47">
        <v>44459</v>
      </c>
      <c r="B13" t="s">
        <v>128</v>
      </c>
      <c r="C13" s="52" t="s">
        <v>91</v>
      </c>
      <c r="D13" s="99">
        <v>10</v>
      </c>
      <c r="E13" s="47"/>
    </row>
    <row r="14" spans="1:5" x14ac:dyDescent="0.25">
      <c r="A14" s="47">
        <v>44459</v>
      </c>
      <c r="B14" t="s">
        <v>131</v>
      </c>
      <c r="C14" s="52" t="s">
        <v>91</v>
      </c>
      <c r="D14" s="99">
        <v>10</v>
      </c>
      <c r="E14" s="47"/>
    </row>
    <row r="15" spans="1:5" x14ac:dyDescent="0.25">
      <c r="A15" s="47">
        <v>44461</v>
      </c>
      <c r="B15" t="s">
        <v>127</v>
      </c>
      <c r="C15" s="52" t="s">
        <v>91</v>
      </c>
      <c r="D15" s="99">
        <v>10</v>
      </c>
      <c r="E15" s="47"/>
    </row>
    <row r="16" spans="1:5" x14ac:dyDescent="0.25">
      <c r="A16" s="47"/>
      <c r="C16" s="49">
        <v>44440</v>
      </c>
      <c r="D16" s="50">
        <f>SUM(D10:D15)</f>
        <v>9790.99</v>
      </c>
      <c r="E16" s="47"/>
    </row>
    <row r="17" spans="1:5" x14ac:dyDescent="0.25">
      <c r="A17" s="47">
        <v>44482</v>
      </c>
      <c r="B17" t="s">
        <v>132</v>
      </c>
      <c r="C17" s="52" t="s">
        <v>27</v>
      </c>
      <c r="D17" s="53">
        <v>3229.95</v>
      </c>
      <c r="E17" s="47"/>
    </row>
    <row r="18" spans="1:5" x14ac:dyDescent="0.25">
      <c r="A18" s="47">
        <v>44488</v>
      </c>
      <c r="B18" t="s">
        <v>74</v>
      </c>
      <c r="C18" s="52" t="s">
        <v>133</v>
      </c>
      <c r="D18" s="53">
        <v>916.65</v>
      </c>
      <c r="E18" s="47"/>
    </row>
    <row r="19" spans="1:5" x14ac:dyDescent="0.25">
      <c r="A19" s="47">
        <v>44494</v>
      </c>
      <c r="B19" t="s">
        <v>134</v>
      </c>
      <c r="C19" s="100" t="s">
        <v>91</v>
      </c>
      <c r="D19" s="101">
        <v>10</v>
      </c>
      <c r="E19" s="47"/>
    </row>
    <row r="20" spans="1:5" s="54" customFormat="1" x14ac:dyDescent="0.25">
      <c r="A20" s="47"/>
      <c r="B20"/>
      <c r="C20" s="95">
        <v>44470</v>
      </c>
      <c r="D20" s="50">
        <f>SUM(D16:D19)</f>
        <v>13947.589999999998</v>
      </c>
      <c r="E20" s="47"/>
    </row>
    <row r="21" spans="1:5" x14ac:dyDescent="0.25">
      <c r="A21" s="47">
        <v>44509</v>
      </c>
      <c r="B21" t="s">
        <v>137</v>
      </c>
      <c r="C21" t="s">
        <v>138</v>
      </c>
      <c r="D21" s="53">
        <v>30.2</v>
      </c>
      <c r="E21" s="47"/>
    </row>
    <row r="22" spans="1:5" x14ac:dyDescent="0.25">
      <c r="A22" s="47">
        <v>44509</v>
      </c>
      <c r="B22" t="s">
        <v>139</v>
      </c>
      <c r="C22" s="103" t="s">
        <v>138</v>
      </c>
      <c r="D22" s="104">
        <v>30.2</v>
      </c>
    </row>
    <row r="23" spans="1:5" x14ac:dyDescent="0.25">
      <c r="A23" s="105">
        <v>44516</v>
      </c>
      <c r="B23" t="s">
        <v>140</v>
      </c>
      <c r="C23" t="s">
        <v>138</v>
      </c>
      <c r="D23" s="48">
        <v>30.2</v>
      </c>
      <c r="E23" s="47"/>
    </row>
    <row r="24" spans="1:5" x14ac:dyDescent="0.25">
      <c r="C24" s="49">
        <v>44501</v>
      </c>
      <c r="D24" s="50">
        <f>SUM(D20:D23)</f>
        <v>14038.19</v>
      </c>
    </row>
    <row r="25" spans="1:5" x14ac:dyDescent="0.25">
      <c r="A25" s="47"/>
      <c r="E25" s="47"/>
    </row>
    <row r="26" spans="1:5" x14ac:dyDescent="0.25">
      <c r="C26" s="54"/>
      <c r="D26" s="50"/>
    </row>
    <row r="27" spans="1:5" x14ac:dyDescent="0.25">
      <c r="A27" s="47"/>
      <c r="E27" s="47"/>
    </row>
    <row r="28" spans="1:5" x14ac:dyDescent="0.25">
      <c r="C28" s="54"/>
      <c r="D28" s="50"/>
    </row>
    <row r="29" spans="1:5" x14ac:dyDescent="0.25">
      <c r="A29" s="47"/>
      <c r="E29" s="47"/>
    </row>
    <row r="30" spans="1:5" x14ac:dyDescent="0.25">
      <c r="C30" s="54"/>
      <c r="D30" s="50"/>
    </row>
    <row r="40" ht="17.45" customHeight="1" x14ac:dyDescent="0.25"/>
    <row r="50" ht="19.899999999999999" customHeight="1" x14ac:dyDescent="0.25"/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A937-5F44-4401-ADB5-08D924CAD3F0}">
  <dimension ref="A1:F42"/>
  <sheetViews>
    <sheetView tabSelected="1" topLeftCell="A23" workbookViewId="0">
      <selection activeCell="J33" sqref="J33"/>
    </sheetView>
  </sheetViews>
  <sheetFormatPr defaultColWidth="9.140625" defaultRowHeight="15.75" x14ac:dyDescent="0.25"/>
  <cols>
    <col min="1" max="1" width="38.28515625" style="24" bestFit="1" customWidth="1"/>
    <col min="2" max="2" width="15.140625" style="24" bestFit="1" customWidth="1"/>
    <col min="3" max="3" width="12.5703125" style="24" customWidth="1"/>
    <col min="4" max="4" width="16" style="26" bestFit="1" customWidth="1"/>
    <col min="5" max="5" width="12.7109375" style="24" bestFit="1" customWidth="1"/>
    <col min="6" max="6" width="9.5703125" style="24" bestFit="1" customWidth="1"/>
    <col min="7" max="7" width="9.140625" style="24"/>
    <col min="8" max="8" width="11.28515625" style="24" bestFit="1" customWidth="1"/>
    <col min="9" max="15" width="9.140625" style="24"/>
    <col min="16" max="16" width="10.42578125" style="24" customWidth="1"/>
    <col min="17" max="16384" width="9.140625" style="24"/>
  </cols>
  <sheetData>
    <row r="1" spans="1:6" ht="23.25" x14ac:dyDescent="0.35">
      <c r="B1" s="25" t="s">
        <v>114</v>
      </c>
      <c r="C1" s="25"/>
    </row>
    <row r="2" spans="1:6" x14ac:dyDescent="0.25">
      <c r="B2" s="27"/>
    </row>
    <row r="3" spans="1:6" ht="23.25" x14ac:dyDescent="0.35">
      <c r="A3" s="25" t="s">
        <v>50</v>
      </c>
      <c r="D3" s="87">
        <v>44562</v>
      </c>
    </row>
    <row r="4" spans="1:6" x14ac:dyDescent="0.25">
      <c r="C4" s="27"/>
      <c r="D4" s="28"/>
    </row>
    <row r="5" spans="1:6" x14ac:dyDescent="0.25">
      <c r="A5" s="27" t="s">
        <v>51</v>
      </c>
    </row>
    <row r="6" spans="1:6" x14ac:dyDescent="0.25">
      <c r="A6" s="24" t="s">
        <v>69</v>
      </c>
      <c r="B6" s="29"/>
      <c r="D6" s="26">
        <v>24174.48</v>
      </c>
    </row>
    <row r="7" spans="1:6" x14ac:dyDescent="0.25">
      <c r="F7" s="30"/>
    </row>
    <row r="8" spans="1:6" ht="16.5" thickBot="1" x14ac:dyDescent="0.3">
      <c r="C8" s="27" t="s">
        <v>52</v>
      </c>
      <c r="D8" s="31">
        <f>SUM(D6:D7)</f>
        <v>24174.48</v>
      </c>
    </row>
    <row r="9" spans="1:6" ht="16.5" thickTop="1" x14ac:dyDescent="0.25">
      <c r="A9" s="27" t="s">
        <v>53</v>
      </c>
    </row>
    <row r="10" spans="1:6" x14ac:dyDescent="0.25">
      <c r="A10" s="14"/>
      <c r="B10" s="18"/>
      <c r="C10" s="32"/>
    </row>
    <row r="11" spans="1:6" x14ac:dyDescent="0.25">
      <c r="A11" s="14" t="s">
        <v>151</v>
      </c>
      <c r="B11" s="18"/>
      <c r="C11" s="32">
        <v>688.6</v>
      </c>
    </row>
    <row r="12" spans="1:6" x14ac:dyDescent="0.25">
      <c r="A12" s="21" t="s">
        <v>123</v>
      </c>
      <c r="B12" s="18"/>
      <c r="C12" s="22">
        <v>91.98</v>
      </c>
    </row>
    <row r="13" spans="1:6" x14ac:dyDescent="0.25">
      <c r="A13" s="21" t="s">
        <v>77</v>
      </c>
      <c r="B13" s="18"/>
      <c r="C13" s="22">
        <v>172</v>
      </c>
    </row>
    <row r="14" spans="1:6" x14ac:dyDescent="0.25">
      <c r="A14" s="21" t="s">
        <v>96</v>
      </c>
      <c r="B14" s="18"/>
      <c r="C14" s="22">
        <v>28.71</v>
      </c>
    </row>
    <row r="15" spans="1:6" x14ac:dyDescent="0.25">
      <c r="A15" s="14"/>
      <c r="B15" s="33"/>
    </row>
    <row r="16" spans="1:6" ht="16.5" thickBot="1" x14ac:dyDescent="0.3">
      <c r="A16" s="14"/>
      <c r="C16" s="34">
        <f>SUM(C11:C15)</f>
        <v>981.29000000000008</v>
      </c>
    </row>
    <row r="17" spans="1:5" ht="16.5" thickTop="1" x14ac:dyDescent="0.25">
      <c r="A17" s="14"/>
      <c r="C17" s="22"/>
    </row>
    <row r="18" spans="1:5" x14ac:dyDescent="0.25">
      <c r="A18" s="14"/>
      <c r="C18" s="22"/>
    </row>
    <row r="19" spans="1:5" x14ac:dyDescent="0.25">
      <c r="A19" s="14"/>
      <c r="C19" s="22"/>
    </row>
    <row r="20" spans="1:5" x14ac:dyDescent="0.25">
      <c r="A20" s="14"/>
      <c r="C20" s="22"/>
    </row>
    <row r="21" spans="1:5" x14ac:dyDescent="0.25">
      <c r="A21" s="14"/>
      <c r="B21" s="22"/>
      <c r="C21" s="111"/>
    </row>
    <row r="22" spans="1:5" ht="16.5" thickBot="1" x14ac:dyDescent="0.3">
      <c r="A22" s="14"/>
      <c r="C22" s="34">
        <f>SUM(C19:C21)</f>
        <v>0</v>
      </c>
    </row>
    <row r="23" spans="1:5" ht="16.5" thickTop="1" x14ac:dyDescent="0.25">
      <c r="A23" s="14"/>
      <c r="C23" s="22"/>
    </row>
    <row r="24" spans="1:5" x14ac:dyDescent="0.25">
      <c r="A24" s="14"/>
      <c r="C24" s="22"/>
    </row>
    <row r="25" spans="1:5" ht="16.5" thickBot="1" x14ac:dyDescent="0.3">
      <c r="B25" s="35"/>
      <c r="D25" s="36">
        <f>D8-C16+C22</f>
        <v>23193.19</v>
      </c>
    </row>
    <row r="26" spans="1:5" ht="16.5" thickTop="1" x14ac:dyDescent="0.25"/>
    <row r="27" spans="1:5" x14ac:dyDescent="0.25">
      <c r="C27" s="26"/>
    </row>
    <row r="28" spans="1:5" x14ac:dyDescent="0.25">
      <c r="A28" s="27" t="s">
        <v>55</v>
      </c>
      <c r="B28" s="27"/>
    </row>
    <row r="29" spans="1:5" x14ac:dyDescent="0.25">
      <c r="A29" s="27" t="s">
        <v>56</v>
      </c>
      <c r="D29" s="37">
        <v>17394.45</v>
      </c>
    </row>
    <row r="30" spans="1:5" x14ac:dyDescent="0.25">
      <c r="A30" s="24" t="s">
        <v>70</v>
      </c>
      <c r="B30" s="26">
        <v>919.82</v>
      </c>
      <c r="D30" s="37"/>
      <c r="E30" s="38"/>
    </row>
    <row r="31" spans="1:5" x14ac:dyDescent="0.25">
      <c r="A31" s="24" t="s">
        <v>57</v>
      </c>
      <c r="B31" s="38">
        <v>8239.4500000000007</v>
      </c>
      <c r="D31" s="26">
        <f>SUM(C27:C29)</f>
        <v>0</v>
      </c>
    </row>
    <row r="32" spans="1:5" x14ac:dyDescent="0.25">
      <c r="A32" s="24" t="s">
        <v>58</v>
      </c>
      <c r="B32" s="38">
        <v>14038.19</v>
      </c>
    </row>
    <row r="33" spans="1:6" x14ac:dyDescent="0.25">
      <c r="B33" s="38"/>
      <c r="F33" s="38"/>
    </row>
    <row r="34" spans="1:6" ht="16.5" thickBot="1" x14ac:dyDescent="0.3">
      <c r="A34" s="27" t="s">
        <v>59</v>
      </c>
      <c r="B34" s="35">
        <v>44587</v>
      </c>
      <c r="C34" s="27"/>
      <c r="D34" s="36">
        <f>D29-B31+B32</f>
        <v>23193.190000000002</v>
      </c>
    </row>
    <row r="35" spans="1:6" ht="16.5" thickTop="1" x14ac:dyDescent="0.25">
      <c r="D35" s="26">
        <f>D34-D25</f>
        <v>0</v>
      </c>
      <c r="E35" s="38"/>
    </row>
    <row r="36" spans="1:6" s="27" customFormat="1" x14ac:dyDescent="0.25">
      <c r="A36" s="24"/>
      <c r="B36" s="24"/>
      <c r="C36" s="24"/>
      <c r="D36" s="26"/>
      <c r="E36" s="39"/>
      <c r="F36" s="39"/>
    </row>
    <row r="37" spans="1:6" x14ac:dyDescent="0.25">
      <c r="A37" s="27" t="s">
        <v>60</v>
      </c>
      <c r="B37" s="24" t="s">
        <v>61</v>
      </c>
    </row>
    <row r="38" spans="1:6" x14ac:dyDescent="0.25">
      <c r="A38" s="27"/>
      <c r="B38" s="27" t="s">
        <v>33</v>
      </c>
      <c r="C38" s="27"/>
      <c r="D38" s="110"/>
    </row>
    <row r="39" spans="1:6" x14ac:dyDescent="0.25">
      <c r="A39" s="27"/>
      <c r="E39" s="38"/>
    </row>
    <row r="40" spans="1:6" s="27" customFormat="1" x14ac:dyDescent="0.25">
      <c r="A40" s="27" t="s">
        <v>34</v>
      </c>
      <c r="B40" s="24" t="s">
        <v>62</v>
      </c>
      <c r="C40" s="24"/>
      <c r="D40" s="26"/>
      <c r="E40" s="39"/>
      <c r="F40" s="39"/>
    </row>
    <row r="42" spans="1:6" x14ac:dyDescent="0.25">
      <c r="A42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A0B3-44E0-4608-97A5-D9C0F4F8477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AC57-632C-4343-A2CB-BEA6A7A0E93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C2E9-4A04-4DE8-BB83-812E458E5BF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3"/>
  <sheetViews>
    <sheetView zoomScaleNormal="100" workbookViewId="0">
      <selection sqref="A1:XFD1048576"/>
    </sheetView>
  </sheetViews>
  <sheetFormatPr defaultColWidth="9.140625" defaultRowHeight="15.75" x14ac:dyDescent="0.25"/>
  <cols>
    <col min="1" max="1" width="38.28515625" style="24" bestFit="1" customWidth="1"/>
    <col min="2" max="2" width="15.140625" style="24" bestFit="1" customWidth="1"/>
    <col min="3" max="3" width="12.5703125" style="24" customWidth="1"/>
    <col min="4" max="4" width="16" style="26" bestFit="1" customWidth="1"/>
    <col min="5" max="5" width="12.7109375" style="24" bestFit="1" customWidth="1"/>
    <col min="6" max="6" width="9.5703125" style="24" bestFit="1" customWidth="1"/>
    <col min="7" max="7" width="9.140625" style="24"/>
    <col min="8" max="8" width="11.28515625" style="24" bestFit="1" customWidth="1"/>
    <col min="9" max="15" width="9.140625" style="24"/>
    <col min="16" max="16" width="10.42578125" style="24" customWidth="1"/>
    <col min="17" max="16384" width="9.140625" style="24"/>
  </cols>
  <sheetData>
    <row r="1" spans="1:6" ht="23.25" x14ac:dyDescent="0.35">
      <c r="B1" s="25" t="s">
        <v>114</v>
      </c>
      <c r="C1" s="25"/>
    </row>
    <row r="2" spans="1:6" x14ac:dyDescent="0.25">
      <c r="B2" s="27"/>
    </row>
    <row r="3" spans="1:6" ht="23.25" x14ac:dyDescent="0.35">
      <c r="A3" s="25" t="s">
        <v>50</v>
      </c>
      <c r="D3" s="87" t="s">
        <v>113</v>
      </c>
    </row>
    <row r="4" spans="1:6" x14ac:dyDescent="0.25">
      <c r="C4" s="27"/>
      <c r="D4" s="28"/>
    </row>
    <row r="5" spans="1:6" x14ac:dyDescent="0.25">
      <c r="A5" s="27" t="s">
        <v>51</v>
      </c>
    </row>
    <row r="6" spans="1:6" x14ac:dyDescent="0.25">
      <c r="A6" s="24" t="s">
        <v>69</v>
      </c>
      <c r="B6" s="29"/>
      <c r="D6" s="26">
        <v>26811.75</v>
      </c>
    </row>
    <row r="7" spans="1:6" x14ac:dyDescent="0.25">
      <c r="F7" s="30"/>
    </row>
    <row r="8" spans="1:6" ht="16.5" thickBot="1" x14ac:dyDescent="0.3">
      <c r="C8" s="27" t="s">
        <v>52</v>
      </c>
      <c r="D8" s="31">
        <f>SUM(D6:D7)</f>
        <v>26811.75</v>
      </c>
    </row>
    <row r="9" spans="1:6" ht="16.5" thickTop="1" x14ac:dyDescent="0.25">
      <c r="A9" s="27" t="s">
        <v>53</v>
      </c>
    </row>
    <row r="10" spans="1:6" x14ac:dyDescent="0.25">
      <c r="A10" s="14"/>
      <c r="B10" s="18"/>
      <c r="C10" s="32"/>
    </row>
    <row r="11" spans="1:6" x14ac:dyDescent="0.25">
      <c r="A11" s="14" t="s">
        <v>86</v>
      </c>
      <c r="B11" s="18"/>
      <c r="C11" s="32">
        <v>238.97</v>
      </c>
    </row>
    <row r="12" spans="1:6" x14ac:dyDescent="0.25">
      <c r="A12" s="21" t="s">
        <v>96</v>
      </c>
      <c r="B12" s="18"/>
      <c r="C12" s="22">
        <v>40.69</v>
      </c>
    </row>
    <row r="13" spans="1:6" x14ac:dyDescent="0.25">
      <c r="A13" s="21" t="s">
        <v>87</v>
      </c>
      <c r="B13" s="18"/>
      <c r="C13" s="22">
        <v>172.81</v>
      </c>
    </row>
    <row r="14" spans="1:6" x14ac:dyDescent="0.25">
      <c r="A14" s="21" t="s">
        <v>84</v>
      </c>
      <c r="B14" s="18"/>
      <c r="C14" s="22">
        <v>143.25</v>
      </c>
    </row>
    <row r="15" spans="1:6" x14ac:dyDescent="0.25">
      <c r="A15" s="14"/>
      <c r="B15" s="18"/>
      <c r="C15" s="32"/>
    </row>
    <row r="16" spans="1:6" x14ac:dyDescent="0.25">
      <c r="A16" s="14"/>
      <c r="B16" s="33"/>
    </row>
    <row r="17" spans="1:5" x14ac:dyDescent="0.25">
      <c r="A17" s="14"/>
      <c r="B17" s="33"/>
    </row>
    <row r="18" spans="1:5" ht="16.5" thickBot="1" x14ac:dyDescent="0.3">
      <c r="A18" s="14"/>
      <c r="C18" s="34">
        <f>SUM(C11:C17)</f>
        <v>595.72</v>
      </c>
    </row>
    <row r="19" spans="1:5" ht="16.5" thickTop="1" x14ac:dyDescent="0.25">
      <c r="A19" s="14"/>
      <c r="C19" s="22"/>
    </row>
    <row r="20" spans="1:5" x14ac:dyDescent="0.25">
      <c r="A20" s="14" t="s">
        <v>54</v>
      </c>
      <c r="C20" s="22"/>
    </row>
    <row r="21" spans="1:5" x14ac:dyDescent="0.25">
      <c r="A21" s="14"/>
      <c r="C21" s="22"/>
    </row>
    <row r="22" spans="1:5" x14ac:dyDescent="0.25">
      <c r="A22" s="14"/>
      <c r="B22" s="22"/>
    </row>
    <row r="23" spans="1:5" ht="16.5" thickBot="1" x14ac:dyDescent="0.3">
      <c r="A23" s="14"/>
      <c r="C23" s="34">
        <f>SUM(B22)</f>
        <v>0</v>
      </c>
    </row>
    <row r="24" spans="1:5" ht="16.5" thickTop="1" x14ac:dyDescent="0.25">
      <c r="A24" s="14"/>
      <c r="C24" s="22"/>
    </row>
    <row r="25" spans="1:5" x14ac:dyDescent="0.25">
      <c r="A25" s="14"/>
      <c r="C25" s="22"/>
    </row>
    <row r="26" spans="1:5" ht="16.5" thickBot="1" x14ac:dyDescent="0.3">
      <c r="B26" s="35"/>
      <c r="D26" s="36">
        <f>D8-C18+C23</f>
        <v>26216.03</v>
      </c>
    </row>
    <row r="27" spans="1:5" ht="16.5" thickTop="1" x14ac:dyDescent="0.25"/>
    <row r="28" spans="1:5" x14ac:dyDescent="0.25">
      <c r="C28" s="26"/>
    </row>
    <row r="29" spans="1:5" x14ac:dyDescent="0.25">
      <c r="A29" s="27" t="s">
        <v>55</v>
      </c>
      <c r="B29" s="27"/>
    </row>
    <row r="30" spans="1:5" x14ac:dyDescent="0.25">
      <c r="A30" s="27" t="s">
        <v>56</v>
      </c>
      <c r="D30" s="37">
        <v>17394.45</v>
      </c>
    </row>
    <row r="31" spans="1:5" x14ac:dyDescent="0.25">
      <c r="A31" s="24" t="s">
        <v>70</v>
      </c>
      <c r="B31" s="26">
        <v>919.82</v>
      </c>
      <c r="D31" s="37"/>
      <c r="E31" s="38"/>
    </row>
    <row r="32" spans="1:5" x14ac:dyDescent="0.25">
      <c r="A32" s="24" t="s">
        <v>57</v>
      </c>
      <c r="B32" s="38">
        <v>595.72</v>
      </c>
      <c r="D32" s="26">
        <f>SUM(C28:C30)</f>
        <v>0</v>
      </c>
    </row>
    <row r="33" spans="1:6" x14ac:dyDescent="0.25">
      <c r="A33" s="24" t="s">
        <v>58</v>
      </c>
      <c r="B33" s="38">
        <v>9417.2999999999993</v>
      </c>
    </row>
    <row r="34" spans="1:6" x14ac:dyDescent="0.25">
      <c r="B34" s="38"/>
      <c r="F34" s="38"/>
    </row>
    <row r="35" spans="1:6" ht="16.5" thickBot="1" x14ac:dyDescent="0.3">
      <c r="A35" s="27" t="s">
        <v>59</v>
      </c>
      <c r="B35" s="35">
        <v>44335</v>
      </c>
      <c r="C35" s="27"/>
      <c r="D35" s="36">
        <f>D30-B32+B33</f>
        <v>26216.03</v>
      </c>
    </row>
    <row r="36" spans="1:6" ht="16.5" thickTop="1" x14ac:dyDescent="0.25">
      <c r="D36" s="26">
        <f>D35-D26</f>
        <v>0</v>
      </c>
      <c r="E36" s="38"/>
    </row>
    <row r="37" spans="1:6" s="27" customFormat="1" x14ac:dyDescent="0.25">
      <c r="A37" s="24"/>
      <c r="B37" s="24"/>
      <c r="C37" s="24"/>
      <c r="D37" s="26"/>
      <c r="E37" s="39"/>
      <c r="F37" s="39"/>
    </row>
    <row r="38" spans="1:6" x14ac:dyDescent="0.25">
      <c r="A38" s="27" t="s">
        <v>60</v>
      </c>
      <c r="B38" s="24" t="s">
        <v>61</v>
      </c>
    </row>
    <row r="39" spans="1:6" x14ac:dyDescent="0.25">
      <c r="A39" s="27"/>
      <c r="B39" s="27" t="s">
        <v>33</v>
      </c>
      <c r="C39" s="27"/>
      <c r="D39" s="40"/>
    </row>
    <row r="40" spans="1:6" x14ac:dyDescent="0.25">
      <c r="A40" s="27"/>
      <c r="E40" s="38"/>
    </row>
    <row r="41" spans="1:6" s="27" customFormat="1" x14ac:dyDescent="0.25">
      <c r="A41" s="27" t="s">
        <v>34</v>
      </c>
      <c r="B41" s="24" t="s">
        <v>62</v>
      </c>
      <c r="C41" s="24"/>
      <c r="D41" s="26"/>
      <c r="E41" s="39"/>
      <c r="F41" s="39"/>
    </row>
    <row r="43" spans="1:6" x14ac:dyDescent="0.25">
      <c r="A43" s="2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5976-C8BA-4727-8D6C-6F838F035992}">
  <dimension ref="A1:F43"/>
  <sheetViews>
    <sheetView workbookViewId="0">
      <selection activeCell="E13" sqref="E13"/>
    </sheetView>
  </sheetViews>
  <sheetFormatPr defaultColWidth="9.140625" defaultRowHeight="15.75" x14ac:dyDescent="0.25"/>
  <cols>
    <col min="1" max="1" width="38.28515625" style="24" bestFit="1" customWidth="1"/>
    <col min="2" max="2" width="15.140625" style="24" bestFit="1" customWidth="1"/>
    <col min="3" max="3" width="12.5703125" style="24" customWidth="1"/>
    <col min="4" max="4" width="16" style="26" bestFit="1" customWidth="1"/>
    <col min="5" max="5" width="12.7109375" style="24" bestFit="1" customWidth="1"/>
    <col min="6" max="6" width="9.5703125" style="24" bestFit="1" customWidth="1"/>
    <col min="7" max="7" width="9.140625" style="24"/>
    <col min="8" max="8" width="11.28515625" style="24" bestFit="1" customWidth="1"/>
    <col min="9" max="15" width="9.140625" style="24"/>
    <col min="16" max="16" width="10.42578125" style="24" customWidth="1"/>
    <col min="17" max="16384" width="9.140625" style="24"/>
  </cols>
  <sheetData>
    <row r="1" spans="1:6" ht="23.25" x14ac:dyDescent="0.35">
      <c r="B1" s="25" t="s">
        <v>114</v>
      </c>
      <c r="C1" s="25"/>
    </row>
    <row r="2" spans="1:6" x14ac:dyDescent="0.25">
      <c r="B2" s="27"/>
    </row>
    <row r="3" spans="1:6" ht="23.25" x14ac:dyDescent="0.35">
      <c r="A3" s="25" t="s">
        <v>50</v>
      </c>
      <c r="D3" s="87">
        <v>44377</v>
      </c>
    </row>
    <row r="4" spans="1:6" x14ac:dyDescent="0.25">
      <c r="C4" s="27"/>
      <c r="D4" s="28"/>
    </row>
    <row r="5" spans="1:6" x14ac:dyDescent="0.25">
      <c r="A5" s="27" t="s">
        <v>51</v>
      </c>
    </row>
    <row r="6" spans="1:6" x14ac:dyDescent="0.25">
      <c r="A6" s="24" t="s">
        <v>69</v>
      </c>
      <c r="B6" s="29"/>
      <c r="D6" s="26">
        <v>26439.72</v>
      </c>
    </row>
    <row r="7" spans="1:6" x14ac:dyDescent="0.25">
      <c r="F7" s="30"/>
    </row>
    <row r="8" spans="1:6" ht="16.5" thickBot="1" x14ac:dyDescent="0.3">
      <c r="C8" s="27" t="s">
        <v>52</v>
      </c>
      <c r="D8" s="31">
        <f>SUM(D6:D7)</f>
        <v>26439.72</v>
      </c>
    </row>
    <row r="9" spans="1:6" ht="16.5" thickTop="1" x14ac:dyDescent="0.25">
      <c r="A9" s="27" t="s">
        <v>53</v>
      </c>
    </row>
    <row r="10" spans="1:6" x14ac:dyDescent="0.25">
      <c r="A10" s="14"/>
      <c r="B10" s="18"/>
      <c r="C10" s="32"/>
    </row>
    <row r="11" spans="1:6" x14ac:dyDescent="0.25">
      <c r="A11" s="14" t="s">
        <v>86</v>
      </c>
      <c r="B11" s="18"/>
      <c r="C11" s="32">
        <v>675.1</v>
      </c>
    </row>
    <row r="12" spans="1:6" x14ac:dyDescent="0.25">
      <c r="A12" s="21" t="s">
        <v>77</v>
      </c>
      <c r="B12" s="18"/>
      <c r="C12" s="22">
        <v>168.6</v>
      </c>
    </row>
    <row r="13" spans="1:6" x14ac:dyDescent="0.25">
      <c r="A13" s="21" t="s">
        <v>123</v>
      </c>
      <c r="B13" s="18"/>
      <c r="C13" s="22">
        <v>56.48</v>
      </c>
    </row>
    <row r="14" spans="1:6" x14ac:dyDescent="0.25">
      <c r="A14" s="21" t="s">
        <v>117</v>
      </c>
      <c r="B14" s="18"/>
      <c r="C14" s="22">
        <v>35</v>
      </c>
    </row>
    <row r="15" spans="1:6" x14ac:dyDescent="0.25">
      <c r="A15" s="14" t="s">
        <v>120</v>
      </c>
      <c r="B15" s="18"/>
      <c r="C15" s="32">
        <v>90</v>
      </c>
    </row>
    <row r="16" spans="1:6" x14ac:dyDescent="0.25">
      <c r="A16" s="14"/>
      <c r="B16" s="33"/>
    </row>
    <row r="17" spans="1:5" x14ac:dyDescent="0.25">
      <c r="A17" s="14"/>
      <c r="B17" s="33"/>
    </row>
    <row r="18" spans="1:5" ht="16.5" thickBot="1" x14ac:dyDescent="0.3">
      <c r="A18" s="14"/>
      <c r="C18" s="34">
        <f>SUM(C11:C17)</f>
        <v>1025.18</v>
      </c>
    </row>
    <row r="19" spans="1:5" ht="16.5" thickTop="1" x14ac:dyDescent="0.25">
      <c r="A19" s="14"/>
      <c r="C19" s="22"/>
    </row>
    <row r="20" spans="1:5" x14ac:dyDescent="0.25">
      <c r="A20" s="14" t="s">
        <v>54</v>
      </c>
      <c r="C20" s="22"/>
    </row>
    <row r="21" spans="1:5" x14ac:dyDescent="0.25">
      <c r="A21" s="14"/>
      <c r="C21" s="22"/>
    </row>
    <row r="22" spans="1:5" x14ac:dyDescent="0.25">
      <c r="A22" s="14"/>
      <c r="B22" s="22"/>
    </row>
    <row r="23" spans="1:5" ht="16.5" thickBot="1" x14ac:dyDescent="0.3">
      <c r="A23" s="14"/>
      <c r="C23" s="34">
        <f>SUM(B22)</f>
        <v>0</v>
      </c>
    </row>
    <row r="24" spans="1:5" ht="16.5" thickTop="1" x14ac:dyDescent="0.25">
      <c r="A24" s="14"/>
      <c r="C24" s="22"/>
    </row>
    <row r="25" spans="1:5" x14ac:dyDescent="0.25">
      <c r="A25" s="14"/>
      <c r="C25" s="22"/>
    </row>
    <row r="26" spans="1:5" ht="16.5" thickBot="1" x14ac:dyDescent="0.3">
      <c r="B26" s="35"/>
      <c r="D26" s="36">
        <f>D8-C18+C23</f>
        <v>25414.54</v>
      </c>
    </row>
    <row r="27" spans="1:5" ht="16.5" thickTop="1" x14ac:dyDescent="0.25"/>
    <row r="28" spans="1:5" x14ac:dyDescent="0.25">
      <c r="C28" s="26"/>
    </row>
    <row r="29" spans="1:5" x14ac:dyDescent="0.25">
      <c r="A29" s="27" t="s">
        <v>55</v>
      </c>
      <c r="B29" s="27"/>
    </row>
    <row r="30" spans="1:5" x14ac:dyDescent="0.25">
      <c r="A30" s="27" t="s">
        <v>56</v>
      </c>
      <c r="D30" s="37">
        <v>17394.45</v>
      </c>
    </row>
    <row r="31" spans="1:5" x14ac:dyDescent="0.25">
      <c r="A31" s="24" t="s">
        <v>70</v>
      </c>
      <c r="B31" s="26">
        <v>919.82</v>
      </c>
      <c r="D31" s="37"/>
      <c r="E31" s="38"/>
    </row>
    <row r="32" spans="1:5" x14ac:dyDescent="0.25">
      <c r="A32" s="24" t="s">
        <v>57</v>
      </c>
      <c r="B32" s="38">
        <v>1620.9</v>
      </c>
      <c r="D32" s="26">
        <f>SUM(C28:C30)</f>
        <v>0</v>
      </c>
    </row>
    <row r="33" spans="1:6" x14ac:dyDescent="0.25">
      <c r="A33" s="24" t="s">
        <v>58</v>
      </c>
      <c r="B33" s="38">
        <v>9640.99</v>
      </c>
    </row>
    <row r="34" spans="1:6" x14ac:dyDescent="0.25">
      <c r="B34" s="38"/>
      <c r="F34" s="38"/>
    </row>
    <row r="35" spans="1:6" ht="16.5" thickBot="1" x14ac:dyDescent="0.3">
      <c r="A35" s="27" t="s">
        <v>59</v>
      </c>
      <c r="B35" s="35">
        <v>44335</v>
      </c>
      <c r="C35" s="27"/>
      <c r="D35" s="36">
        <f>D30-B32+B33</f>
        <v>25414.54</v>
      </c>
    </row>
    <row r="36" spans="1:6" ht="16.5" thickTop="1" x14ac:dyDescent="0.25">
      <c r="D36" s="26">
        <f>D35-D26</f>
        <v>0</v>
      </c>
      <c r="E36" s="38"/>
    </row>
    <row r="37" spans="1:6" s="27" customFormat="1" x14ac:dyDescent="0.25">
      <c r="A37" s="24"/>
      <c r="B37" s="24"/>
      <c r="C37" s="24"/>
      <c r="D37" s="26"/>
      <c r="E37" s="39"/>
      <c r="F37" s="39"/>
    </row>
    <row r="38" spans="1:6" x14ac:dyDescent="0.25">
      <c r="A38" s="27" t="s">
        <v>60</v>
      </c>
      <c r="B38" s="24" t="s">
        <v>61</v>
      </c>
    </row>
    <row r="39" spans="1:6" x14ac:dyDescent="0.25">
      <c r="A39" s="27"/>
      <c r="B39" s="27" t="s">
        <v>33</v>
      </c>
      <c r="C39" s="27"/>
      <c r="D39" s="40"/>
    </row>
    <row r="40" spans="1:6" x14ac:dyDescent="0.25">
      <c r="A40" s="27"/>
      <c r="E40" s="38"/>
    </row>
    <row r="41" spans="1:6" s="27" customFormat="1" x14ac:dyDescent="0.25">
      <c r="A41" s="27" t="s">
        <v>34</v>
      </c>
      <c r="B41" s="24" t="s">
        <v>62</v>
      </c>
      <c r="C41" s="24"/>
      <c r="D41" s="26"/>
      <c r="E41" s="39"/>
      <c r="F41" s="39"/>
    </row>
    <row r="43" spans="1:6" x14ac:dyDescent="0.25">
      <c r="A43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of Accounts</vt:lpstr>
      <vt:lpstr>Expenditure</vt:lpstr>
      <vt:lpstr>Receipts</vt:lpstr>
      <vt:lpstr>Jan 22</vt:lpstr>
      <vt:lpstr>Sheet2</vt:lpstr>
      <vt:lpstr>Sheet3</vt:lpstr>
      <vt:lpstr>Sheet4</vt:lpstr>
      <vt:lpstr>May 2021</vt:lpstr>
      <vt:lpstr>July 2021</vt:lpstr>
      <vt:lpstr>Sept 21</vt:lpstr>
      <vt:lpstr>Nov 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Julie Collett</cp:lastModifiedBy>
  <cp:revision>13</cp:revision>
  <cp:lastPrinted>2022-01-17T11:28:57Z</cp:lastPrinted>
  <dcterms:created xsi:type="dcterms:W3CDTF">2016-03-31T11:43:05Z</dcterms:created>
  <dcterms:modified xsi:type="dcterms:W3CDTF">2022-01-17T11:44:22Z</dcterms:modified>
  <dc:language>en-GB</dc:language>
</cp:coreProperties>
</file>